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01.09.2025" sheetId="1" r:id="rId1"/>
    <sheet name="Лист1" sheetId="2" r:id="rId2"/>
  </sheets>
  <definedNames>
    <definedName name="_xlnm.Print_Area" localSheetId="0">'01.09.2025'!$A$1:$AL$124</definedName>
  </definedNames>
  <calcPr calcId="162913"/>
</workbook>
</file>

<file path=xl/calcChain.xml><?xml version="1.0" encoding="utf-8"?>
<calcChain xmlns="http://schemas.openxmlformats.org/spreadsheetml/2006/main">
  <c r="AJ93" i="1" l="1"/>
  <c r="AI93" i="1"/>
  <c r="O13" i="2" l="1"/>
  <c r="L325" i="2"/>
  <c r="L319" i="2"/>
  <c r="L313" i="2"/>
  <c r="L307" i="2"/>
  <c r="L301" i="2"/>
  <c r="L295" i="2"/>
  <c r="L289" i="2"/>
  <c r="L283" i="2"/>
  <c r="L277" i="2"/>
  <c r="L271" i="2"/>
  <c r="L265" i="2"/>
  <c r="L259" i="2"/>
  <c r="L253" i="2"/>
  <c r="L247" i="2"/>
  <c r="L241" i="2"/>
  <c r="L235" i="2"/>
  <c r="L229" i="2"/>
  <c r="L223" i="2"/>
  <c r="L217" i="2"/>
  <c r="L211" i="2"/>
  <c r="L205" i="2"/>
  <c r="L199" i="2"/>
  <c r="L193" i="2"/>
  <c r="L187" i="2"/>
  <c r="L181" i="2"/>
  <c r="L175" i="2"/>
  <c r="L169" i="2"/>
  <c r="L163" i="2"/>
  <c r="L157" i="2"/>
  <c r="L151" i="2"/>
  <c r="L145" i="2"/>
  <c r="L139" i="2"/>
  <c r="L133" i="2"/>
  <c r="L127" i="2"/>
  <c r="L121" i="2"/>
  <c r="L115" i="2"/>
  <c r="L109" i="2"/>
  <c r="L103" i="2"/>
  <c r="L97" i="2"/>
  <c r="L85" i="2"/>
  <c r="L79" i="2"/>
  <c r="L73" i="2"/>
  <c r="L67" i="2"/>
  <c r="L61" i="2"/>
  <c r="L55" i="2"/>
  <c r="L49" i="2"/>
  <c r="L43" i="2"/>
  <c r="L37" i="2"/>
  <c r="L31" i="2"/>
  <c r="L25" i="2"/>
  <c r="L19" i="2"/>
  <c r="L13" i="2"/>
  <c r="L7" i="2"/>
  <c r="L1" i="2"/>
  <c r="H98" i="2"/>
  <c r="AJ114" i="1"/>
  <c r="AJ105" i="1" l="1"/>
  <c r="AI105" i="1"/>
  <c r="AI53" i="1" l="1"/>
  <c r="A98" i="2" l="1"/>
  <c r="AJ123" i="1"/>
  <c r="AI123" i="1"/>
  <c r="AI114" i="1"/>
  <c r="AJ98" i="1"/>
  <c r="AI98" i="1"/>
  <c r="AJ75" i="1"/>
  <c r="AI75" i="1"/>
  <c r="AJ61" i="1"/>
  <c r="AI61" i="1"/>
  <c r="AJ22" i="1"/>
  <c r="AI22" i="1"/>
  <c r="AJ97" i="1"/>
  <c r="AI97" i="1"/>
  <c r="AJ119" i="1"/>
  <c r="AJ120" i="1"/>
  <c r="AI120" i="1"/>
  <c r="AJ121" i="1"/>
  <c r="AI121" i="1"/>
  <c r="AJ65" i="1"/>
  <c r="AI65" i="1"/>
  <c r="AJ50" i="1"/>
  <c r="AI50" i="1"/>
  <c r="AJ55" i="1"/>
  <c r="AI55" i="1"/>
  <c r="AJ45" i="1"/>
  <c r="AI45" i="1"/>
  <c r="AJ35" i="1"/>
  <c r="AI35" i="1"/>
  <c r="AJ13" i="1"/>
  <c r="AI13" i="1"/>
  <c r="AP15" i="1" l="1"/>
  <c r="AP14" i="1" l="1"/>
  <c r="AP13" i="1"/>
  <c r="AL123" i="1" l="1"/>
  <c r="AL114" i="1"/>
  <c r="AL75" i="1"/>
  <c r="AL98" i="1"/>
  <c r="AL61" i="1"/>
  <c r="AJ124" i="1"/>
  <c r="AL22" i="1"/>
  <c r="AL124" i="1" l="1"/>
  <c r="AI124" i="1"/>
  <c r="AO16" i="1"/>
  <c r="K331" i="2"/>
</calcChain>
</file>

<file path=xl/sharedStrings.xml><?xml version="1.0" encoding="utf-8"?>
<sst xmlns="http://schemas.openxmlformats.org/spreadsheetml/2006/main" count="386" uniqueCount="205">
  <si>
    <t>п/п №</t>
  </si>
  <si>
    <t>Срок реализации программы</t>
  </si>
  <si>
    <t>Возраст детей</t>
  </si>
  <si>
    <t>Итоговая аттестация</t>
  </si>
  <si>
    <t>Общее количество детей</t>
  </si>
  <si>
    <t>количество детей по группам обучения</t>
  </si>
  <si>
    <t>тестирование</t>
  </si>
  <si>
    <t>ТЕХНИЧЕСКАЯ НАПРАВЛЕННОСТЬ</t>
  </si>
  <si>
    <t>5-7</t>
  </si>
  <si>
    <t>7-18</t>
  </si>
  <si>
    <t>выставка тех.творчества</t>
  </si>
  <si>
    <t>"Начальное техническое моделирование"</t>
  </si>
  <si>
    <t>6-8</t>
  </si>
  <si>
    <t>выставка декор.прикл.тв-ва</t>
  </si>
  <si>
    <t>собеседование, наблюдение</t>
  </si>
  <si>
    <t>конкурс проф.мастерства, защита проектов</t>
  </si>
  <si>
    <t>"Автоконструирование"</t>
  </si>
  <si>
    <t>соревнование</t>
  </si>
  <si>
    <t>наблюдение</t>
  </si>
  <si>
    <t>ИТОГО:</t>
  </si>
  <si>
    <t>"Волшебная кисточка"</t>
  </si>
  <si>
    <t>5-18</t>
  </si>
  <si>
    <t>4-1 год, 6-2 год</t>
  </si>
  <si>
    <t>тестирование, беседа</t>
  </si>
  <si>
    <t>участие в выставках</t>
  </si>
  <si>
    <t xml:space="preserve">Возрастной состав учащихся </t>
  </si>
  <si>
    <t>Наименование дополнительно общеобразовательной программы</t>
  </si>
  <si>
    <t>Промежуточная аттестация</t>
  </si>
  <si>
    <t>Общее количество групп</t>
  </si>
  <si>
    <t>Общее коолич.пед.часов</t>
  </si>
  <si>
    <t>Кол-во недель</t>
  </si>
  <si>
    <t>Кол-во часов в год</t>
  </si>
  <si>
    <t>Кол-во часов в неделю</t>
  </si>
  <si>
    <t>"Конструирование в пластическом материале"</t>
  </si>
  <si>
    <t>«Цифровая фотостудия»</t>
  </si>
  <si>
    <t>«Робототехника»</t>
  </si>
  <si>
    <t>«Картинг»</t>
  </si>
  <si>
    <t>«Юный мотоциклист»</t>
  </si>
  <si>
    <t>Театральный кружок Дом волшебников»</t>
  </si>
  <si>
    <t>«Мир ярких красок»</t>
  </si>
  <si>
    <t>«Дизайн студия Магнолия»</t>
  </si>
  <si>
    <t>«Мольберт»</t>
  </si>
  <si>
    <t>«Нарисую мир цветным»</t>
  </si>
  <si>
    <t>«Волшебные ладошки»</t>
  </si>
  <si>
    <t>«Конструирование и пошив одежды»</t>
  </si>
  <si>
    <t>«Разноцветный мир»</t>
  </si>
  <si>
    <t>«Арт-студия для малышей»</t>
  </si>
  <si>
    <t>«Аниме студия ТОКИО»</t>
  </si>
  <si>
    <t>«Бокс»</t>
  </si>
  <si>
    <t>«Школа самообороны»</t>
  </si>
  <si>
    <t>«Ритмоленд»</t>
  </si>
  <si>
    <t>«Baby фитнес»</t>
  </si>
  <si>
    <t>«Спортландия»</t>
  </si>
  <si>
    <t>«Студия юного видеоблогера»</t>
  </si>
  <si>
    <t>«Азы финансовой грамотности»</t>
  </si>
  <si>
    <t>«Школа молодого социолога»</t>
  </si>
  <si>
    <t>«Колесо истории»</t>
  </si>
  <si>
    <t>«Карусель. Прошлое рядом»</t>
  </si>
  <si>
    <t>«Основы деятельности гида переводчика»</t>
  </si>
  <si>
    <t>«Карусель. Английский язык»</t>
  </si>
  <si>
    <t>«А,Б,В,Гейка»</t>
  </si>
  <si>
    <t>«Английский язык»</t>
  </si>
  <si>
    <t xml:space="preserve">  ХУДОЖЕСТВЕННАЯ НАПРАВЛЕННОСТЬ</t>
  </si>
  <si>
    <t>«МультиЭко»</t>
  </si>
  <si>
    <t>«Экополис»</t>
  </si>
  <si>
    <t>«Зверье мое»</t>
  </si>
  <si>
    <t>«Интенсивная школа Исследователей»</t>
  </si>
  <si>
    <t>Спортивный туризм»</t>
  </si>
  <si>
    <t>«Экологический туризм»</t>
  </si>
  <si>
    <t>7-12</t>
  </si>
  <si>
    <t>11-16</t>
  </si>
  <si>
    <t>7-13</t>
  </si>
  <si>
    <t>7-17</t>
  </si>
  <si>
    <t>3-7</t>
  </si>
  <si>
    <t>7-14</t>
  </si>
  <si>
    <t>8-11</t>
  </si>
  <si>
    <t>6-13</t>
  </si>
  <si>
    <t>4-5</t>
  </si>
  <si>
    <t>9-17</t>
  </si>
  <si>
    <t>4-7</t>
  </si>
  <si>
    <t>10-18</t>
  </si>
  <si>
    <t>5-15</t>
  </si>
  <si>
    <t>14-17</t>
  </si>
  <si>
    <t>8-12</t>
  </si>
  <si>
    <t>10-15</t>
  </si>
  <si>
    <t>6-7</t>
  </si>
  <si>
    <t>8-14</t>
  </si>
  <si>
    <t>13-18</t>
  </si>
  <si>
    <t>9-16</t>
  </si>
  <si>
    <t>8-17</t>
  </si>
  <si>
    <t>4</t>
  </si>
  <si>
    <t>4-6</t>
  </si>
  <si>
    <t>7-15</t>
  </si>
  <si>
    <t>защита проектов</t>
  </si>
  <si>
    <t>выставка тех.идей и разработок, защита проектов</t>
  </si>
  <si>
    <t>отчетный концерт</t>
  </si>
  <si>
    <t>наблюдение, выставка работ</t>
  </si>
  <si>
    <t>наблюдение, выполнение нормативов</t>
  </si>
  <si>
    <t>выполнение самостоятельной работы</t>
  </si>
  <si>
    <t>презентация проекта</t>
  </si>
  <si>
    <t>выполнение итоговой работы</t>
  </si>
  <si>
    <t>творческая работа</t>
  </si>
  <si>
    <t>тестирование, наблюдение</t>
  </si>
  <si>
    <t>зачетное задание</t>
  </si>
  <si>
    <t>выполнение нормативов</t>
  </si>
  <si>
    <t>показательные выступления</t>
  </si>
  <si>
    <t>открытое занятие, зачет</t>
  </si>
  <si>
    <t>тестирование, результаты соревнований</t>
  </si>
  <si>
    <t>Спортивное ориентирование</t>
  </si>
  <si>
    <t>Математическая академия</t>
  </si>
  <si>
    <t>12-17</t>
  </si>
  <si>
    <t>Вокальная студия Триумф</t>
  </si>
  <si>
    <t>Современная гитара</t>
  </si>
  <si>
    <t xml:space="preserve">«УТВЕРЖДАЮ»
 Директор
 МБОУ ДО «Центр дополнительного образования Шушенского района»
   ____________Н.Б.Баржинский                           
</t>
  </si>
  <si>
    <t>Уроки творчества +</t>
  </si>
  <si>
    <t>ОВЗ</t>
  </si>
  <si>
    <t>«Мягкая игрушка»</t>
  </si>
  <si>
    <t>"Мастерская украшений"</t>
  </si>
  <si>
    <t>Школа ведущих Сцена"</t>
  </si>
  <si>
    <t>Юный чемпион школьники</t>
  </si>
  <si>
    <t>4-10</t>
  </si>
  <si>
    <t>7-10</t>
  </si>
  <si>
    <t xml:space="preserve">                                                                                                                               </t>
  </si>
  <si>
    <t xml:space="preserve"> ЕСТЕСТВЕННОНАУЧНАЯ НАПРАВЛЕННОСТЬ</t>
  </si>
  <si>
    <t>СОЦИАЛЬНО-ГУМАНИТАРНАЯ НАПРАВЛЕННОСТЬ</t>
  </si>
  <si>
    <t xml:space="preserve">                    ФИЗКУЛЬТУРНО-СПОРТИВНАЯ НАПРАВЛЕННОСТЬ</t>
  </si>
  <si>
    <t>"Робототехника для начинающих" СЕТЬ (3+1)</t>
  </si>
  <si>
    <t>Своими руками"</t>
  </si>
  <si>
    <t>выставка декор.прикл.творч</t>
  </si>
  <si>
    <t>Театр для всех</t>
  </si>
  <si>
    <t>постановка спектакля</t>
  </si>
  <si>
    <t xml:space="preserve">наблюдение, </t>
  </si>
  <si>
    <t>наблюдение, тестирование</t>
  </si>
  <si>
    <t>участие к концертах</t>
  </si>
  <si>
    <t>«Студия свободного танца Ясница»</t>
  </si>
  <si>
    <t>"Чудесная глина"</t>
  </si>
  <si>
    <t>"Керамика"</t>
  </si>
  <si>
    <t>выставка ДПИ</t>
  </si>
  <si>
    <t>«Юный чемпион» сад</t>
  </si>
  <si>
    <t>сдача нормативов ГТО</t>
  </si>
  <si>
    <t>соревнования</t>
  </si>
  <si>
    <t>поход</t>
  </si>
  <si>
    <t>Музейная лаборатория СЕТЬ</t>
  </si>
  <si>
    <t>"Патриот" СЕТЬ</t>
  </si>
  <si>
    <t>исследовательская работа</t>
  </si>
  <si>
    <t>10-16</t>
  </si>
  <si>
    <t>"Мой край"</t>
  </si>
  <si>
    <t>10-17</t>
  </si>
  <si>
    <t>выставка работ</t>
  </si>
  <si>
    <t>техники</t>
  </si>
  <si>
    <t>туристы</t>
  </si>
  <si>
    <t>юность</t>
  </si>
  <si>
    <t>Приложение №1 к приказу № 175-ОД от 01.09.2025 г.</t>
  </si>
  <si>
    <t>Учебный план-комплектования на 2025-2026 учебный год  МБОУ ДО "Центр дополнительного образования Шушенского района"</t>
  </si>
  <si>
    <t>"Резьба по бересте"</t>
  </si>
  <si>
    <t>"Компьютер мой друг"Старт</t>
  </si>
  <si>
    <t>"Компьютер мой друг"База</t>
  </si>
  <si>
    <t>«Основы компьютерной грамотности»Старт</t>
  </si>
  <si>
    <t>«Основы компьютерной грамотности»База</t>
  </si>
  <si>
    <t xml:space="preserve">   10-15</t>
  </si>
  <si>
    <t xml:space="preserve">7-12       </t>
  </si>
  <si>
    <t>"Юный дендролог" Старт</t>
  </si>
  <si>
    <t>"Юный дендролог"База</t>
  </si>
  <si>
    <t>исследовательские работы</t>
  </si>
  <si>
    <t>Агрономики</t>
  </si>
  <si>
    <t>4               сеть</t>
  </si>
  <si>
    <t>выращивание рассады</t>
  </si>
  <si>
    <t>"100 вопросов о природе"</t>
  </si>
  <si>
    <t>4       сеть</t>
  </si>
  <si>
    <t xml:space="preserve">                                                                                                                                                  ТУРИСТИКО-КРАЕВЕДЧЕСКАЯ НАПРАВЛЕННОСТЬ</t>
  </si>
  <si>
    <t>"Лепка из глины"</t>
  </si>
  <si>
    <t>"Киноклуб Очень детское кино"</t>
  </si>
  <si>
    <t>наблюдение, запись видеофильма</t>
  </si>
  <si>
    <t>тетатральная постановка</t>
  </si>
  <si>
    <t>Резьба по дереву»старт</t>
  </si>
  <si>
    <t>Резьба по дереву»база</t>
  </si>
  <si>
    <t>4-12</t>
  </si>
  <si>
    <t>Мультстудия"</t>
  </si>
  <si>
    <t>запись мультфильма</t>
  </si>
  <si>
    <t>"Не художка"</t>
  </si>
  <si>
    <t>"Студия цифровой живописи Цифра"</t>
  </si>
  <si>
    <t>Театр для всех Старт</t>
  </si>
  <si>
    <t>7-16</t>
  </si>
  <si>
    <t>Хореографический ансамбль "Радость"</t>
  </si>
  <si>
    <t>наблюдение, постановка  танца</t>
  </si>
  <si>
    <t>"ГТОшка". База</t>
  </si>
  <si>
    <t>"Юный чемпион" Старт</t>
  </si>
  <si>
    <t>"Футбол"</t>
  </si>
  <si>
    <t>4         сеть</t>
  </si>
  <si>
    <t>108                           72</t>
  </si>
  <si>
    <t>"Юный патриот"</t>
  </si>
  <si>
    <t xml:space="preserve">108 сеть                         </t>
  </si>
  <si>
    <t>"Школа безопасности"</t>
  </si>
  <si>
    <t>6-16</t>
  </si>
  <si>
    <t>тестирование, сдача нормативов</t>
  </si>
  <si>
    <t>сдача нормативов</t>
  </si>
  <si>
    <t>"Академия финансового роста"</t>
  </si>
  <si>
    <t>7-11</t>
  </si>
  <si>
    <t>4         Сеть</t>
  </si>
  <si>
    <t>"Юный футболист"</t>
  </si>
  <si>
    <t>"Лесная экология"</t>
  </si>
  <si>
    <t>Эколята</t>
  </si>
  <si>
    <t>проектная деятельность</t>
  </si>
  <si>
    <t>написание проекта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</si>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</sst>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rgb="FF632423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13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4" fillId="0" borderId="0"/>
  </cellStyleXfs>
  <cellXfs count="146">
    <xf numFmtId="0" fontId="0" fillId="0" borderId="0" xfId="0"/>
    <xf numFmtId="0" fontId="0" fillId="0" borderId="1" xfId="0" applyBorder="1"/>
    <xf numFmtId="49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49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0" fillId="0" borderId="6" xfId="0" applyBorder="1"/>
    <xf numFmtId="0" fontId="3" fillId="0" borderId="8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/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0" fontId="11" fillId="0" borderId="1" xfId="0" applyFont="1" applyBorder="1" applyAlignment="1"/>
    <xf numFmtId="0" fontId="11" fillId="0" borderId="1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9" fillId="0" borderId="1" xfId="0" applyFont="1" applyBorder="1" applyAlignment="1"/>
    <xf numFmtId="49" fontId="9" fillId="0" borderId="1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4" fillId="0" borderId="1" xfId="0" applyFont="1" applyFill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4" xfId="0" applyBorder="1"/>
    <xf numFmtId="0" fontId="3" fillId="0" borderId="4" xfId="0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14" fillId="0" borderId="4" xfId="0" applyFont="1" applyFill="1" applyBorder="1" applyAlignment="1">
      <alignment wrapText="1"/>
    </xf>
    <xf numFmtId="0" fontId="3" fillId="0" borderId="4" xfId="0" applyFont="1" applyBorder="1"/>
    <xf numFmtId="0" fontId="9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5" xfId="0" applyBorder="1"/>
    <xf numFmtId="0" fontId="7" fillId="3" borderId="1" xfId="0" applyFont="1" applyFill="1" applyBorder="1" applyAlignment="1">
      <alignment horizontal="center"/>
    </xf>
    <xf numFmtId="0" fontId="16" fillId="3" borderId="1" xfId="0" applyFont="1" applyFill="1" applyBorder="1"/>
    <xf numFmtId="0" fontId="17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5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9" fillId="0" borderId="8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20" fillId="2" borderId="11" xfId="0" applyFont="1" applyFill="1" applyBorder="1"/>
    <xf numFmtId="0" fontId="20" fillId="2" borderId="12" xfId="0" applyFont="1" applyFill="1" applyBorder="1"/>
    <xf numFmtId="0" fontId="20" fillId="2" borderId="3" xfId="0" applyFont="1" applyFill="1" applyBorder="1"/>
    <xf numFmtId="0" fontId="20" fillId="2" borderId="9" xfId="0" applyFont="1" applyFill="1" applyBorder="1"/>
    <xf numFmtId="0" fontId="20" fillId="2" borderId="13" xfId="0" applyFont="1" applyFill="1" applyBorder="1"/>
    <xf numFmtId="0" fontId="20" fillId="2" borderId="14" xfId="0" applyFont="1" applyFill="1" applyBorder="1"/>
    <xf numFmtId="0" fontId="3" fillId="0" borderId="0" xfId="0" applyFont="1" applyFill="1" applyBorder="1" applyAlignment="1">
      <alignment horizontal="center"/>
    </xf>
    <xf numFmtId="49" fontId="11" fillId="0" borderId="1" xfId="0" applyNumberFormat="1" applyFont="1" applyBorder="1" applyAlignment="1">
      <alignment horizontal="center" wrapText="1"/>
    </xf>
    <xf numFmtId="0" fontId="7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2" fontId="10" fillId="0" borderId="1" xfId="1" applyNumberFormat="1" applyFont="1" applyBorder="1" applyAlignment="1" applyProtection="1">
      <alignment horizontal="center" vertical="center"/>
      <protection locked="0"/>
    </xf>
    <xf numFmtId="2" fontId="10" fillId="0" borderId="19" xfId="1" applyNumberFormat="1" applyFont="1" applyBorder="1" applyAlignment="1" applyProtection="1">
      <alignment horizontal="center" vertical="center"/>
      <protection locked="0"/>
    </xf>
    <xf numFmtId="2" fontId="10" fillId="0" borderId="4" xfId="1" applyNumberFormat="1" applyFont="1" applyBorder="1" applyAlignment="1" applyProtection="1">
      <alignment horizontal="center" vertical="center"/>
      <protection locked="0"/>
    </xf>
    <xf numFmtId="2" fontId="10" fillId="0" borderId="20" xfId="1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0" fontId="12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2" fillId="0" borderId="3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9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10" fillId="6" borderId="21" xfId="1" applyNumberFormat="1" applyFont="1" applyFill="1" applyBorder="1" applyAlignment="1">
      <alignment horizontal="center" vertical="center"/>
    </xf>
    <xf numFmtId="2" fontId="10" fillId="6" borderId="22" xfId="1" applyNumberFormat="1" applyFont="1" applyFill="1" applyBorder="1" applyAlignment="1">
      <alignment horizontal="center" vertical="center"/>
    </xf>
    <xf numFmtId="2" fontId="10" fillId="6" borderId="23" xfId="1" applyNumberFormat="1" applyFont="1" applyFill="1" applyBorder="1" applyAlignment="1">
      <alignment horizontal="center" vertical="center"/>
    </xf>
    <xf numFmtId="2" fontId="10" fillId="0" borderId="24" xfId="1" applyNumberFormat="1" applyFont="1" applyBorder="1" applyAlignment="1" applyProtection="1">
      <alignment horizontal="center" vertical="center"/>
      <protection locked="0"/>
    </xf>
    <xf numFmtId="2" fontId="10" fillId="0" borderId="25" xfId="1" applyNumberFormat="1" applyFont="1" applyBorder="1" applyAlignment="1" applyProtection="1">
      <alignment horizontal="center" vertical="center"/>
      <protection locked="0"/>
    </xf>
    <xf numFmtId="2" fontId="10" fillId="0" borderId="26" xfId="1" applyNumberFormat="1" applyFont="1" applyBorder="1" applyAlignment="1" applyProtection="1">
      <alignment horizontal="center" vertical="center"/>
      <protection locked="0"/>
    </xf>
    <xf numFmtId="2" fontId="10" fillId="0" borderId="27" xfId="1" applyNumberFormat="1" applyFont="1" applyBorder="1" applyAlignment="1" applyProtection="1">
      <alignment horizontal="center" vertical="center"/>
      <protection locked="0"/>
    </xf>
    <xf numFmtId="2" fontId="10" fillId="0" borderId="1" xfId="1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1" fillId="0" borderId="18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40"/>
  <sheetViews>
    <sheetView tabSelected="1" view="pageBreakPreview" zoomScaleNormal="73" zoomScaleSheetLayoutView="100" workbookViewId="0">
      <selection activeCell="C3" sqref="C3:C4"/>
    </sheetView>
  </sheetViews>
  <sheetFormatPr defaultRowHeight="15" x14ac:dyDescent="0.25"/>
  <cols>
    <col min="1" max="1" width="6" customWidth="1"/>
    <col min="2" max="2" width="25.42578125" customWidth="1"/>
    <col min="3" max="3" width="12.42578125" customWidth="1"/>
    <col min="4" max="4" width="11" customWidth="1"/>
    <col min="5" max="5" width="10" customWidth="1"/>
    <col min="6" max="6" width="13.28515625" customWidth="1"/>
    <col min="7" max="7" width="31.5703125" customWidth="1"/>
    <col min="8" max="9" width="5.85546875" hidden="1" customWidth="1"/>
    <col min="10" max="10" width="5.140625" hidden="1" customWidth="1"/>
    <col min="11" max="11" width="5.42578125" hidden="1" customWidth="1"/>
    <col min="12" max="12" width="5.5703125" hidden="1" customWidth="1"/>
    <col min="13" max="13" width="5.85546875" hidden="1" customWidth="1"/>
    <col min="14" max="14" width="5.5703125" hidden="1" customWidth="1"/>
    <col min="15" max="15" width="5.140625" hidden="1" customWidth="1"/>
    <col min="16" max="18" width="5.7109375" hidden="1" customWidth="1"/>
    <col min="19" max="19" width="5.42578125" hidden="1" customWidth="1"/>
    <col min="20" max="20" width="5.85546875" hidden="1" customWidth="1"/>
    <col min="21" max="21" width="21" customWidth="1"/>
    <col min="22" max="22" width="3.5703125" hidden="1" customWidth="1"/>
    <col min="23" max="23" width="3.42578125" hidden="1" customWidth="1"/>
    <col min="24" max="24" width="4" hidden="1" customWidth="1"/>
    <col min="25" max="25" width="3.5703125" hidden="1" customWidth="1"/>
    <col min="26" max="26" width="3.42578125" hidden="1" customWidth="1"/>
    <col min="27" max="27" width="3.5703125" hidden="1" customWidth="1"/>
    <col min="28" max="28" width="3.28515625" hidden="1" customWidth="1"/>
    <col min="29" max="29" width="3.7109375" hidden="1" customWidth="1"/>
    <col min="30" max="30" width="4.140625" hidden="1" customWidth="1"/>
    <col min="31" max="31" width="4.28515625" hidden="1" customWidth="1"/>
    <col min="32" max="32" width="4.140625" hidden="1" customWidth="1"/>
    <col min="33" max="33" width="3.85546875" hidden="1" customWidth="1"/>
    <col min="34" max="34" width="2" hidden="1" customWidth="1"/>
    <col min="35" max="35" width="16.5703125" customWidth="1"/>
    <col min="36" max="36" width="20.28515625" customWidth="1"/>
    <col min="37" max="37" width="9.85546875" customWidth="1"/>
    <col min="38" max="38" width="20.28515625" customWidth="1"/>
    <col min="40" max="40" width="12" customWidth="1"/>
    <col min="41" max="41" width="17.140625" hidden="1" customWidth="1"/>
    <col min="42" max="42" width="12.5703125" customWidth="1"/>
  </cols>
  <sheetData>
    <row r="1" spans="1:43" ht="138" customHeight="1" x14ac:dyDescent="0.25">
      <c r="A1" s="121" t="s">
        <v>113</v>
      </c>
      <c r="B1" s="122"/>
      <c r="C1" s="122"/>
      <c r="D1" s="122"/>
      <c r="E1" s="119" t="s">
        <v>153</v>
      </c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52" t="s">
        <v>152</v>
      </c>
    </row>
    <row r="2" spans="1:43" ht="33.75" customHeight="1" x14ac:dyDescent="0.25"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</row>
    <row r="3" spans="1:43" ht="48" customHeight="1" x14ac:dyDescent="0.25">
      <c r="A3" s="128" t="s">
        <v>0</v>
      </c>
      <c r="B3" s="114" t="s">
        <v>26</v>
      </c>
      <c r="C3" s="107" t="s">
        <v>1</v>
      </c>
      <c r="D3" s="107" t="s">
        <v>2</v>
      </c>
      <c r="E3" s="107" t="s">
        <v>32</v>
      </c>
      <c r="F3" s="107" t="s">
        <v>27</v>
      </c>
      <c r="G3" s="114" t="s">
        <v>3</v>
      </c>
      <c r="H3" s="109" t="s">
        <v>25</v>
      </c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1"/>
      <c r="U3" s="112" t="s">
        <v>4</v>
      </c>
      <c r="V3" s="109" t="s">
        <v>5</v>
      </c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1"/>
      <c r="AI3" s="112" t="s">
        <v>28</v>
      </c>
      <c r="AJ3" s="112" t="s">
        <v>29</v>
      </c>
      <c r="AK3" s="112" t="s">
        <v>30</v>
      </c>
      <c r="AL3" s="112" t="s">
        <v>31</v>
      </c>
    </row>
    <row r="4" spans="1:43" ht="23.25" customHeight="1" x14ac:dyDescent="0.25">
      <c r="A4" s="129"/>
      <c r="B4" s="115"/>
      <c r="C4" s="108"/>
      <c r="D4" s="108"/>
      <c r="E4" s="108"/>
      <c r="F4" s="108"/>
      <c r="G4" s="115"/>
      <c r="H4" s="20">
        <v>5</v>
      </c>
      <c r="I4" s="20">
        <v>6</v>
      </c>
      <c r="J4" s="20">
        <v>7</v>
      </c>
      <c r="K4" s="20">
        <v>8</v>
      </c>
      <c r="L4" s="20">
        <v>9</v>
      </c>
      <c r="M4" s="20">
        <v>10</v>
      </c>
      <c r="N4" s="20">
        <v>11</v>
      </c>
      <c r="O4" s="20">
        <v>12</v>
      </c>
      <c r="P4" s="20">
        <v>13</v>
      </c>
      <c r="Q4" s="20">
        <v>14</v>
      </c>
      <c r="R4" s="20">
        <v>15</v>
      </c>
      <c r="S4" s="20">
        <v>16</v>
      </c>
      <c r="T4" s="20">
        <v>17</v>
      </c>
      <c r="U4" s="113"/>
      <c r="V4" s="20">
        <v>5</v>
      </c>
      <c r="W4" s="20">
        <v>6</v>
      </c>
      <c r="X4" s="20">
        <v>7</v>
      </c>
      <c r="Y4" s="20">
        <v>8</v>
      </c>
      <c r="Z4" s="20">
        <v>9</v>
      </c>
      <c r="AA4" s="20">
        <v>10</v>
      </c>
      <c r="AB4" s="20">
        <v>11</v>
      </c>
      <c r="AC4" s="20">
        <v>12</v>
      </c>
      <c r="AD4" s="20">
        <v>13</v>
      </c>
      <c r="AE4" s="20">
        <v>14</v>
      </c>
      <c r="AF4" s="20">
        <v>15</v>
      </c>
      <c r="AG4" s="20">
        <v>16</v>
      </c>
      <c r="AH4" s="20">
        <v>17</v>
      </c>
      <c r="AI4" s="113"/>
      <c r="AJ4" s="113"/>
      <c r="AK4" s="113"/>
      <c r="AL4" s="113"/>
    </row>
    <row r="5" spans="1:43" ht="23.25" customHeight="1" x14ac:dyDescent="0.3">
      <c r="A5" s="3"/>
      <c r="B5" s="4"/>
      <c r="C5" s="4"/>
      <c r="D5" s="4"/>
      <c r="E5" s="101" t="s">
        <v>7</v>
      </c>
      <c r="F5" s="102"/>
      <c r="G5" s="102"/>
      <c r="H5" s="102"/>
      <c r="I5" s="102"/>
      <c r="J5" s="102"/>
      <c r="K5" s="102"/>
      <c r="L5" s="102"/>
      <c r="M5" s="102"/>
      <c r="N5" s="103"/>
      <c r="O5" s="19"/>
      <c r="P5" s="19"/>
      <c r="Q5" s="19"/>
      <c r="R5" s="19"/>
      <c r="S5" s="19"/>
      <c r="T5" s="19"/>
      <c r="U5" s="19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5"/>
      <c r="AJ5" s="5"/>
      <c r="AK5" s="5"/>
      <c r="AL5" s="5"/>
    </row>
    <row r="6" spans="1:43" ht="33" customHeight="1" x14ac:dyDescent="0.3">
      <c r="A6" s="20">
        <v>1</v>
      </c>
      <c r="B6" s="29" t="s">
        <v>157</v>
      </c>
      <c r="C6" s="41">
        <v>1</v>
      </c>
      <c r="D6" s="46" t="s">
        <v>160</v>
      </c>
      <c r="E6" s="41">
        <v>4</v>
      </c>
      <c r="F6" s="20" t="s">
        <v>6</v>
      </c>
      <c r="G6" s="20" t="s">
        <v>6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41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>
        <v>2</v>
      </c>
      <c r="AJ6" s="51">
        <v>8</v>
      </c>
      <c r="AK6" s="13">
        <v>36</v>
      </c>
      <c r="AL6" s="13">
        <v>144</v>
      </c>
    </row>
    <row r="7" spans="1:43" ht="33" customHeight="1" x14ac:dyDescent="0.3">
      <c r="A7" s="20">
        <v>2</v>
      </c>
      <c r="B7" s="29" t="s">
        <v>158</v>
      </c>
      <c r="C7" s="41">
        <v>1</v>
      </c>
      <c r="D7" s="46" t="s">
        <v>159</v>
      </c>
      <c r="E7" s="41">
        <v>4</v>
      </c>
      <c r="F7" s="20" t="s">
        <v>6</v>
      </c>
      <c r="G7" s="20" t="s">
        <v>6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41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>
        <v>4</v>
      </c>
      <c r="AJ7" s="51">
        <v>16</v>
      </c>
      <c r="AK7" s="13">
        <v>36</v>
      </c>
      <c r="AL7" s="13">
        <v>144</v>
      </c>
    </row>
    <row r="8" spans="1:43" ht="33" customHeight="1" x14ac:dyDescent="0.3">
      <c r="A8" s="20">
        <v>3</v>
      </c>
      <c r="B8" s="28" t="s">
        <v>155</v>
      </c>
      <c r="C8" s="41">
        <v>1</v>
      </c>
      <c r="D8" s="46" t="s">
        <v>69</v>
      </c>
      <c r="E8" s="41">
        <v>4</v>
      </c>
      <c r="F8" s="20" t="s">
        <v>6</v>
      </c>
      <c r="G8" s="20" t="s">
        <v>6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41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>
        <v>2</v>
      </c>
      <c r="AJ8" s="51">
        <v>8</v>
      </c>
      <c r="AK8" s="13">
        <v>36</v>
      </c>
      <c r="AL8" s="13">
        <v>144</v>
      </c>
    </row>
    <row r="9" spans="1:43" ht="33" customHeight="1" x14ac:dyDescent="0.3">
      <c r="A9" s="20">
        <v>4</v>
      </c>
      <c r="B9" s="28" t="s">
        <v>156</v>
      </c>
      <c r="C9" s="41">
        <v>1</v>
      </c>
      <c r="D9" s="46" t="s">
        <v>84</v>
      </c>
      <c r="E9" s="41">
        <v>4</v>
      </c>
      <c r="F9" s="20" t="s">
        <v>6</v>
      </c>
      <c r="G9" s="20" t="s">
        <v>6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41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>
        <v>1</v>
      </c>
      <c r="AJ9" s="51">
        <v>4</v>
      </c>
      <c r="AK9" s="13">
        <v>36</v>
      </c>
      <c r="AL9" s="13">
        <v>144</v>
      </c>
    </row>
    <row r="10" spans="1:43" ht="18.75" x14ac:dyDescent="0.3">
      <c r="A10" s="20">
        <v>5</v>
      </c>
      <c r="B10" s="28" t="s">
        <v>34</v>
      </c>
      <c r="C10" s="41">
        <v>1</v>
      </c>
      <c r="D10" s="42" t="s">
        <v>70</v>
      </c>
      <c r="E10" s="41">
        <v>4</v>
      </c>
      <c r="F10" s="20" t="s">
        <v>6</v>
      </c>
      <c r="G10" s="20" t="s">
        <v>6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41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>
        <v>2</v>
      </c>
      <c r="AJ10" s="51">
        <v>8</v>
      </c>
      <c r="AK10" s="13">
        <v>36</v>
      </c>
      <c r="AL10" s="13">
        <v>144</v>
      </c>
    </row>
    <row r="11" spans="1:43" ht="32.25" x14ac:dyDescent="0.3">
      <c r="A11" s="20">
        <v>6</v>
      </c>
      <c r="B11" s="28" t="s">
        <v>11</v>
      </c>
      <c r="C11" s="41">
        <v>1</v>
      </c>
      <c r="D11" s="42" t="s">
        <v>121</v>
      </c>
      <c r="E11" s="41">
        <v>4</v>
      </c>
      <c r="F11" s="20" t="s">
        <v>18</v>
      </c>
      <c r="G11" s="20" t="s">
        <v>10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41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74">
        <v>2</v>
      </c>
      <c r="AJ11" s="51">
        <v>8</v>
      </c>
      <c r="AK11" s="13">
        <v>36</v>
      </c>
      <c r="AL11" s="13">
        <v>144</v>
      </c>
    </row>
    <row r="12" spans="1:43" ht="32.25" x14ac:dyDescent="0.3">
      <c r="A12" s="20">
        <v>7</v>
      </c>
      <c r="B12" s="28" t="s">
        <v>11</v>
      </c>
      <c r="C12" s="41">
        <v>1</v>
      </c>
      <c r="D12" s="42" t="s">
        <v>8</v>
      </c>
      <c r="E12" s="41">
        <v>2</v>
      </c>
      <c r="F12" s="20" t="s">
        <v>18</v>
      </c>
      <c r="G12" s="21" t="s">
        <v>10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41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>
        <v>3</v>
      </c>
      <c r="AJ12" s="51">
        <v>6</v>
      </c>
      <c r="AK12" s="13">
        <v>36</v>
      </c>
      <c r="AL12" s="13">
        <v>72</v>
      </c>
    </row>
    <row r="13" spans="1:43" ht="48" x14ac:dyDescent="0.3">
      <c r="A13" s="20">
        <v>8</v>
      </c>
      <c r="B13" s="28" t="s">
        <v>126</v>
      </c>
      <c r="C13" s="41">
        <v>1</v>
      </c>
      <c r="D13" s="42" t="s">
        <v>83</v>
      </c>
      <c r="E13" s="41">
        <v>4</v>
      </c>
      <c r="F13" s="21" t="s">
        <v>93</v>
      </c>
      <c r="G13" s="21" t="s">
        <v>94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41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>
        <f>3+1+1</f>
        <v>5</v>
      </c>
      <c r="AJ13" s="51">
        <f>9+3+3</f>
        <v>15</v>
      </c>
      <c r="AK13" s="13">
        <v>36</v>
      </c>
      <c r="AL13" s="13">
        <v>108</v>
      </c>
      <c r="AP13" s="79">
        <f>U6+U8+U10+U13+U14+U15+U16+U18+U23+U24+U28+U38+U40+U42+U45+U46+U51+U50+U55+U57+U62+U81+U96+U97</f>
        <v>0</v>
      </c>
      <c r="AQ13" s="80" t="s">
        <v>149</v>
      </c>
    </row>
    <row r="14" spans="1:43" ht="32.25" x14ac:dyDescent="0.3">
      <c r="A14" s="20">
        <v>9</v>
      </c>
      <c r="B14" s="28" t="s">
        <v>35</v>
      </c>
      <c r="C14" s="41">
        <v>1</v>
      </c>
      <c r="D14" s="42" t="s">
        <v>9</v>
      </c>
      <c r="E14" s="41">
        <v>4</v>
      </c>
      <c r="F14" s="21" t="s">
        <v>93</v>
      </c>
      <c r="G14" s="21" t="s">
        <v>94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41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>
        <v>3</v>
      </c>
      <c r="AJ14" s="51">
        <v>12</v>
      </c>
      <c r="AK14" s="13">
        <v>36</v>
      </c>
      <c r="AL14" s="13">
        <v>144</v>
      </c>
      <c r="AP14" s="81">
        <f>U11+U12+U64+U65+U66+U71+U72+U80+U83+U92+U93+U95+U103+U105+U106+U107+U110+U113+U117+U118+U119+U120+U121+U122</f>
        <v>0</v>
      </c>
      <c r="AQ14" s="82" t="s">
        <v>150</v>
      </c>
    </row>
    <row r="15" spans="1:43" ht="48" x14ac:dyDescent="0.3">
      <c r="A15" s="20">
        <v>10</v>
      </c>
      <c r="B15" s="28" t="s">
        <v>36</v>
      </c>
      <c r="C15" s="41">
        <v>1</v>
      </c>
      <c r="D15" s="42" t="s">
        <v>9</v>
      </c>
      <c r="E15" s="41">
        <v>4</v>
      </c>
      <c r="F15" s="21" t="s">
        <v>14</v>
      </c>
      <c r="G15" s="21" t="s">
        <v>17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41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>
        <v>4</v>
      </c>
      <c r="AJ15" s="51">
        <v>16</v>
      </c>
      <c r="AK15" s="13">
        <v>36</v>
      </c>
      <c r="AL15" s="13">
        <v>144</v>
      </c>
      <c r="AP15" s="83">
        <f>U26+U29+U30+U31+U32+U33+U34+U35+U36+U37+U39+U49+U53+U54+U63+U68+U70+U73+U74+U86+U87+U88+U89+U90+U91</f>
        <v>0</v>
      </c>
      <c r="AQ15" s="84" t="s">
        <v>151</v>
      </c>
    </row>
    <row r="16" spans="1:43" ht="48" x14ac:dyDescent="0.3">
      <c r="A16" s="20">
        <v>11</v>
      </c>
      <c r="B16" s="28" t="s">
        <v>37</v>
      </c>
      <c r="C16" s="41">
        <v>1</v>
      </c>
      <c r="D16" s="42" t="s">
        <v>9</v>
      </c>
      <c r="E16" s="41">
        <v>4</v>
      </c>
      <c r="F16" s="21" t="s">
        <v>14</v>
      </c>
      <c r="G16" s="21" t="s">
        <v>15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41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>
        <v>1</v>
      </c>
      <c r="AJ16" s="51">
        <v>4</v>
      </c>
      <c r="AK16" s="13">
        <v>36</v>
      </c>
      <c r="AL16" s="13">
        <v>144</v>
      </c>
      <c r="AO16">
        <f>116+281+94+132+66+66</f>
        <v>755</v>
      </c>
      <c r="AP16">
        <v>283</v>
      </c>
    </row>
    <row r="17" spans="1:38" ht="48" x14ac:dyDescent="0.3">
      <c r="A17" s="20">
        <v>12</v>
      </c>
      <c r="B17" s="28" t="s">
        <v>154</v>
      </c>
      <c r="C17" s="41">
        <v>1</v>
      </c>
      <c r="D17" s="42" t="s">
        <v>83</v>
      </c>
      <c r="E17" s="41">
        <v>2</v>
      </c>
      <c r="F17" s="21" t="s">
        <v>14</v>
      </c>
      <c r="G17" s="21" t="s">
        <v>128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41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>
        <v>4</v>
      </c>
      <c r="AJ17" s="51">
        <v>16</v>
      </c>
      <c r="AK17" s="13">
        <v>36</v>
      </c>
      <c r="AL17" s="13">
        <v>144</v>
      </c>
    </row>
    <row r="18" spans="1:38" ht="48" x14ac:dyDescent="0.3">
      <c r="A18" s="20">
        <v>13</v>
      </c>
      <c r="B18" s="28" t="s">
        <v>16</v>
      </c>
      <c r="C18" s="41">
        <v>1</v>
      </c>
      <c r="D18" s="42" t="s">
        <v>9</v>
      </c>
      <c r="E18" s="41">
        <v>4</v>
      </c>
      <c r="F18" s="21" t="s">
        <v>14</v>
      </c>
      <c r="G18" s="21" t="s">
        <v>15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41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>
        <v>3</v>
      </c>
      <c r="AJ18" s="51">
        <v>12</v>
      </c>
      <c r="AK18" s="13">
        <v>36</v>
      </c>
      <c r="AL18" s="13">
        <v>144</v>
      </c>
    </row>
    <row r="19" spans="1:38" ht="45" hidden="1" customHeight="1" x14ac:dyDescent="0.3">
      <c r="A19" s="20"/>
      <c r="B19" s="28"/>
      <c r="C19" s="41"/>
      <c r="D19" s="42"/>
      <c r="E19" s="41"/>
      <c r="F19" s="21"/>
      <c r="G19" s="21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41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</row>
    <row r="20" spans="1:38" ht="18.75" hidden="1" x14ac:dyDescent="0.3">
      <c r="A20" s="20">
        <v>9</v>
      </c>
      <c r="B20" s="28"/>
      <c r="C20" s="41"/>
      <c r="D20" s="42"/>
      <c r="E20" s="41"/>
      <c r="F20" s="21"/>
      <c r="G20" s="21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41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</row>
    <row r="21" spans="1:38" ht="18.75" hidden="1" x14ac:dyDescent="0.3">
      <c r="A21" s="20">
        <v>10</v>
      </c>
      <c r="B21" s="28"/>
      <c r="C21" s="41"/>
      <c r="D21" s="42"/>
      <c r="E21" s="41"/>
      <c r="F21" s="21"/>
      <c r="G21" s="21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41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</row>
    <row r="22" spans="1:38" ht="18.75" x14ac:dyDescent="0.3">
      <c r="A22" s="1"/>
      <c r="B22" s="123" t="s">
        <v>62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63">
        <f>SUM(AI6:AI21)</f>
        <v>36</v>
      </c>
      <c r="AJ22" s="63">
        <f>SUM(AJ6:AJ21)</f>
        <v>133</v>
      </c>
      <c r="AK22" s="64"/>
      <c r="AL22" s="65">
        <f>SUM(AL6:AL21)</f>
        <v>1764</v>
      </c>
    </row>
    <row r="23" spans="1:38" ht="48" x14ac:dyDescent="0.3">
      <c r="A23" s="30">
        <v>1</v>
      </c>
      <c r="B23" s="23" t="s">
        <v>20</v>
      </c>
      <c r="C23" s="43">
        <v>1</v>
      </c>
      <c r="D23" s="42" t="s">
        <v>79</v>
      </c>
      <c r="E23" s="41">
        <v>2</v>
      </c>
      <c r="F23" s="44" t="s">
        <v>96</v>
      </c>
      <c r="G23" s="21" t="s">
        <v>13</v>
      </c>
      <c r="H23" s="20"/>
      <c r="I23" s="20"/>
      <c r="J23" s="20"/>
      <c r="K23" s="45"/>
      <c r="L23" s="45"/>
      <c r="M23" s="45"/>
      <c r="N23" s="20"/>
      <c r="O23" s="20"/>
      <c r="P23" s="20"/>
      <c r="Q23" s="20"/>
      <c r="R23" s="20"/>
      <c r="S23" s="20"/>
      <c r="T23" s="20"/>
      <c r="U23" s="41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>
        <v>4</v>
      </c>
      <c r="AJ23" s="51">
        <v>8</v>
      </c>
      <c r="AK23" s="13">
        <v>36</v>
      </c>
      <c r="AL23" s="13">
        <v>72</v>
      </c>
    </row>
    <row r="24" spans="1:38" ht="48" x14ac:dyDescent="0.3">
      <c r="A24" s="30"/>
      <c r="B24" s="23" t="s">
        <v>127</v>
      </c>
      <c r="C24" s="43">
        <v>1</v>
      </c>
      <c r="D24" s="42" t="s">
        <v>79</v>
      </c>
      <c r="E24" s="41">
        <v>2</v>
      </c>
      <c r="F24" s="44" t="s">
        <v>96</v>
      </c>
      <c r="G24" s="21" t="s">
        <v>13</v>
      </c>
      <c r="H24" s="20"/>
      <c r="I24" s="20"/>
      <c r="J24" s="20"/>
      <c r="K24" s="45"/>
      <c r="L24" s="45"/>
      <c r="M24" s="45"/>
      <c r="N24" s="20"/>
      <c r="O24" s="20"/>
      <c r="P24" s="20"/>
      <c r="Q24" s="20"/>
      <c r="R24" s="20"/>
      <c r="S24" s="20"/>
      <c r="T24" s="20"/>
      <c r="U24" s="41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>
        <v>4</v>
      </c>
      <c r="AJ24" s="51">
        <v>8</v>
      </c>
      <c r="AK24" s="13">
        <v>36</v>
      </c>
      <c r="AL24" s="13">
        <v>72</v>
      </c>
    </row>
    <row r="25" spans="1:38" ht="18.75" hidden="1" x14ac:dyDescent="0.3">
      <c r="A25" s="30"/>
      <c r="B25" s="23"/>
      <c r="C25" s="43"/>
      <c r="D25" s="42"/>
      <c r="E25" s="41"/>
      <c r="F25" s="44"/>
      <c r="G25" s="21"/>
      <c r="H25" s="20"/>
      <c r="I25" s="20"/>
      <c r="J25" s="20"/>
      <c r="K25" s="45"/>
      <c r="L25" s="45"/>
      <c r="M25" s="45"/>
      <c r="N25" s="20"/>
      <c r="O25" s="20"/>
      <c r="P25" s="20"/>
      <c r="Q25" s="20"/>
      <c r="R25" s="20"/>
      <c r="S25" s="20"/>
      <c r="T25" s="20"/>
      <c r="U25" s="41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51"/>
      <c r="AK25" s="13"/>
      <c r="AL25" s="13"/>
    </row>
    <row r="26" spans="1:38" ht="32.25" x14ac:dyDescent="0.3">
      <c r="A26" s="30">
        <v>2</v>
      </c>
      <c r="B26" s="22" t="s">
        <v>129</v>
      </c>
      <c r="C26" s="43">
        <v>1</v>
      </c>
      <c r="D26" s="42" t="s">
        <v>72</v>
      </c>
      <c r="E26" s="41">
        <v>4</v>
      </c>
      <c r="F26" s="44" t="s">
        <v>131</v>
      </c>
      <c r="G26" s="44" t="s">
        <v>130</v>
      </c>
      <c r="H26" s="20"/>
      <c r="I26" s="20"/>
      <c r="J26" s="20"/>
      <c r="K26" s="45"/>
      <c r="L26" s="45"/>
      <c r="M26" s="45"/>
      <c r="N26" s="20"/>
      <c r="O26" s="20"/>
      <c r="P26" s="20"/>
      <c r="Q26" s="20"/>
      <c r="R26" s="20"/>
      <c r="S26" s="20"/>
      <c r="T26" s="20"/>
      <c r="U26" s="41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>
        <v>2</v>
      </c>
      <c r="AJ26" s="51">
        <v>8</v>
      </c>
      <c r="AK26" s="13">
        <v>36</v>
      </c>
      <c r="AL26" s="13">
        <v>144</v>
      </c>
    </row>
    <row r="27" spans="1:38" ht="48" hidden="1" x14ac:dyDescent="0.3">
      <c r="A27" s="30">
        <v>3</v>
      </c>
      <c r="B27" s="23" t="s">
        <v>38</v>
      </c>
      <c r="C27" s="43">
        <v>1</v>
      </c>
      <c r="D27" s="42" t="s">
        <v>77</v>
      </c>
      <c r="E27" s="41">
        <v>2</v>
      </c>
      <c r="F27" s="44" t="s">
        <v>96</v>
      </c>
      <c r="G27" s="44"/>
      <c r="H27" s="20"/>
      <c r="I27" s="20"/>
      <c r="J27" s="20"/>
      <c r="K27" s="45"/>
      <c r="L27" s="45"/>
      <c r="M27" s="45"/>
      <c r="N27" s="20"/>
      <c r="O27" s="20"/>
      <c r="P27" s="20"/>
      <c r="Q27" s="20"/>
      <c r="R27" s="20"/>
      <c r="S27" s="20"/>
      <c r="T27" s="20"/>
      <c r="U27" s="41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51"/>
      <c r="AK27" s="13">
        <v>36</v>
      </c>
      <c r="AL27" s="13">
        <v>144</v>
      </c>
    </row>
    <row r="28" spans="1:38" ht="18.75" hidden="1" x14ac:dyDescent="0.3">
      <c r="A28" s="30"/>
      <c r="B28" s="23"/>
      <c r="C28" s="43"/>
      <c r="D28" s="42"/>
      <c r="E28" s="41"/>
      <c r="F28" s="44"/>
      <c r="G28" s="44"/>
      <c r="H28" s="20"/>
      <c r="I28" s="20"/>
      <c r="J28" s="20"/>
      <c r="K28" s="45"/>
      <c r="L28" s="45"/>
      <c r="M28" s="45"/>
      <c r="N28" s="20"/>
      <c r="O28" s="20"/>
      <c r="P28" s="20"/>
      <c r="Q28" s="20"/>
      <c r="R28" s="20"/>
      <c r="S28" s="20"/>
      <c r="T28" s="20"/>
      <c r="U28" s="41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51"/>
      <c r="AK28" s="13"/>
      <c r="AL28" s="13"/>
    </row>
    <row r="29" spans="1:38" ht="48" x14ac:dyDescent="0.3">
      <c r="A29" s="30">
        <v>4</v>
      </c>
      <c r="B29" s="22" t="s">
        <v>39</v>
      </c>
      <c r="C29" s="43">
        <v>1</v>
      </c>
      <c r="D29" s="42" t="s">
        <v>73</v>
      </c>
      <c r="E29" s="41">
        <v>2</v>
      </c>
      <c r="F29" s="44" t="s">
        <v>96</v>
      </c>
      <c r="G29" s="21" t="s">
        <v>13</v>
      </c>
      <c r="H29" s="20"/>
      <c r="I29" s="20"/>
      <c r="J29" s="20"/>
      <c r="K29" s="45"/>
      <c r="L29" s="45"/>
      <c r="M29" s="45"/>
      <c r="N29" s="20"/>
      <c r="O29" s="20"/>
      <c r="P29" s="20"/>
      <c r="Q29" s="20"/>
      <c r="R29" s="20"/>
      <c r="S29" s="20"/>
      <c r="T29" s="20"/>
      <c r="U29" s="41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>
        <v>3</v>
      </c>
      <c r="AJ29" s="51">
        <v>6</v>
      </c>
      <c r="AK29" s="13">
        <v>36</v>
      </c>
      <c r="AL29" s="13">
        <v>72</v>
      </c>
    </row>
    <row r="30" spans="1:38" ht="48" x14ac:dyDescent="0.3">
      <c r="A30" s="30">
        <v>5</v>
      </c>
      <c r="B30" s="22" t="s">
        <v>40</v>
      </c>
      <c r="C30" s="43">
        <v>1</v>
      </c>
      <c r="D30" s="42" t="s">
        <v>74</v>
      </c>
      <c r="E30" s="41">
        <v>4</v>
      </c>
      <c r="F30" s="44" t="s">
        <v>96</v>
      </c>
      <c r="G30" s="21" t="s">
        <v>13</v>
      </c>
      <c r="H30" s="20"/>
      <c r="I30" s="20"/>
      <c r="J30" s="20"/>
      <c r="K30" s="45"/>
      <c r="L30" s="45"/>
      <c r="M30" s="45"/>
      <c r="N30" s="20"/>
      <c r="O30" s="20"/>
      <c r="P30" s="20"/>
      <c r="Q30" s="20"/>
      <c r="R30" s="20"/>
      <c r="S30" s="20"/>
      <c r="T30" s="20"/>
      <c r="U30" s="41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>
        <v>3</v>
      </c>
      <c r="AJ30" s="51">
        <v>12</v>
      </c>
      <c r="AK30" s="13">
        <v>36</v>
      </c>
      <c r="AL30" s="13">
        <v>144</v>
      </c>
    </row>
    <row r="31" spans="1:38" ht="63.75" x14ac:dyDescent="0.3">
      <c r="A31" s="30">
        <v>7</v>
      </c>
      <c r="B31" s="32" t="s">
        <v>111</v>
      </c>
      <c r="C31" s="43">
        <v>1</v>
      </c>
      <c r="D31" s="42" t="s">
        <v>74</v>
      </c>
      <c r="E31" s="41">
        <v>4</v>
      </c>
      <c r="F31" s="44" t="s">
        <v>97</v>
      </c>
      <c r="G31" s="21" t="s">
        <v>95</v>
      </c>
      <c r="H31" s="20"/>
      <c r="I31" s="20"/>
      <c r="J31" s="20"/>
      <c r="K31" s="45"/>
      <c r="L31" s="45"/>
      <c r="M31" s="45"/>
      <c r="N31" s="20"/>
      <c r="O31" s="20"/>
      <c r="P31" s="20"/>
      <c r="Q31" s="20"/>
      <c r="R31" s="20"/>
      <c r="S31" s="20"/>
      <c r="T31" s="20"/>
      <c r="U31" s="41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>
        <v>3</v>
      </c>
      <c r="AJ31" s="51">
        <v>12</v>
      </c>
      <c r="AK31" s="13">
        <v>36</v>
      </c>
      <c r="AL31" s="13">
        <v>144</v>
      </c>
    </row>
    <row r="32" spans="1:38" ht="48" x14ac:dyDescent="0.3">
      <c r="A32" s="30">
        <v>8</v>
      </c>
      <c r="B32" s="32" t="s">
        <v>41</v>
      </c>
      <c r="C32" s="43">
        <v>1</v>
      </c>
      <c r="D32" s="42" t="s">
        <v>75</v>
      </c>
      <c r="E32" s="41">
        <v>4</v>
      </c>
      <c r="F32" s="44" t="s">
        <v>96</v>
      </c>
      <c r="G32" s="21" t="s">
        <v>13</v>
      </c>
      <c r="H32" s="20"/>
      <c r="I32" s="20"/>
      <c r="J32" s="20"/>
      <c r="K32" s="45"/>
      <c r="L32" s="45"/>
      <c r="M32" s="45"/>
      <c r="N32" s="20"/>
      <c r="O32" s="20"/>
      <c r="P32" s="20"/>
      <c r="Q32" s="20"/>
      <c r="R32" s="20"/>
      <c r="S32" s="20"/>
      <c r="T32" s="20"/>
      <c r="U32" s="41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>
        <v>4</v>
      </c>
      <c r="AJ32" s="51">
        <v>16</v>
      </c>
      <c r="AK32" s="13">
        <v>36</v>
      </c>
      <c r="AL32" s="13">
        <v>144</v>
      </c>
    </row>
    <row r="33" spans="1:38" ht="48" x14ac:dyDescent="0.3">
      <c r="A33" s="30">
        <v>9</v>
      </c>
      <c r="B33" s="32" t="s">
        <v>114</v>
      </c>
      <c r="C33" s="43">
        <v>1</v>
      </c>
      <c r="D33" s="42" t="s">
        <v>115</v>
      </c>
      <c r="E33" s="41">
        <v>2</v>
      </c>
      <c r="F33" s="44" t="s">
        <v>96</v>
      </c>
      <c r="G33" s="21" t="s">
        <v>13</v>
      </c>
      <c r="H33" s="20"/>
      <c r="I33" s="20"/>
      <c r="J33" s="20"/>
      <c r="K33" s="45"/>
      <c r="L33" s="45"/>
      <c r="M33" s="45"/>
      <c r="N33" s="20"/>
      <c r="O33" s="20"/>
      <c r="P33" s="20"/>
      <c r="Q33" s="20"/>
      <c r="R33" s="20"/>
      <c r="S33" s="20"/>
      <c r="T33" s="20"/>
      <c r="U33" s="41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>
        <v>1</v>
      </c>
      <c r="AJ33" s="51">
        <v>2</v>
      </c>
      <c r="AK33" s="13">
        <v>36</v>
      </c>
      <c r="AL33" s="13">
        <v>72</v>
      </c>
    </row>
    <row r="34" spans="1:38" ht="48" x14ac:dyDescent="0.3">
      <c r="A34" s="30">
        <v>10</v>
      </c>
      <c r="B34" s="32" t="s">
        <v>42</v>
      </c>
      <c r="C34" s="43">
        <v>1</v>
      </c>
      <c r="D34" s="42" t="s">
        <v>8</v>
      </c>
      <c r="E34" s="41">
        <v>2</v>
      </c>
      <c r="F34" s="44" t="s">
        <v>96</v>
      </c>
      <c r="G34" s="21" t="s">
        <v>13</v>
      </c>
      <c r="H34" s="20"/>
      <c r="I34" s="20"/>
      <c r="J34" s="20"/>
      <c r="K34" s="45"/>
      <c r="L34" s="45"/>
      <c r="M34" s="45"/>
      <c r="N34" s="20"/>
      <c r="O34" s="20"/>
      <c r="P34" s="20"/>
      <c r="Q34" s="20"/>
      <c r="R34" s="20"/>
      <c r="S34" s="20"/>
      <c r="T34" s="20"/>
      <c r="U34" s="41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>
        <v>3</v>
      </c>
      <c r="AJ34" s="51">
        <v>12</v>
      </c>
      <c r="AK34" s="13">
        <v>36</v>
      </c>
      <c r="AL34" s="13">
        <v>144</v>
      </c>
    </row>
    <row r="35" spans="1:38" ht="63.75" x14ac:dyDescent="0.3">
      <c r="A35" s="30">
        <v>11</v>
      </c>
      <c r="B35" s="22" t="s">
        <v>118</v>
      </c>
      <c r="C35" s="43">
        <v>1</v>
      </c>
      <c r="D35" s="42" t="s">
        <v>110</v>
      </c>
      <c r="E35" s="41">
        <v>4</v>
      </c>
      <c r="F35" s="44" t="s">
        <v>97</v>
      </c>
      <c r="G35" s="21" t="s">
        <v>95</v>
      </c>
      <c r="H35" s="20"/>
      <c r="I35" s="20"/>
      <c r="J35" s="20"/>
      <c r="K35" s="45"/>
      <c r="L35" s="45"/>
      <c r="M35" s="45"/>
      <c r="N35" s="20"/>
      <c r="O35" s="20"/>
      <c r="P35" s="20"/>
      <c r="Q35" s="20"/>
      <c r="R35" s="20"/>
      <c r="S35" s="20"/>
      <c r="T35" s="20"/>
      <c r="U35" s="41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>
        <f>2+2</f>
        <v>4</v>
      </c>
      <c r="AJ35" s="51">
        <f>8+8</f>
        <v>16</v>
      </c>
      <c r="AK35" s="13">
        <v>36</v>
      </c>
      <c r="AL35" s="13">
        <v>144</v>
      </c>
    </row>
    <row r="36" spans="1:38" ht="48" x14ac:dyDescent="0.3">
      <c r="A36" s="30">
        <v>12</v>
      </c>
      <c r="B36" s="22" t="s">
        <v>116</v>
      </c>
      <c r="C36" s="43">
        <v>1</v>
      </c>
      <c r="D36" s="42" t="s">
        <v>76</v>
      </c>
      <c r="E36" s="41">
        <v>4</v>
      </c>
      <c r="F36" s="44" t="s">
        <v>96</v>
      </c>
      <c r="G36" s="21" t="s">
        <v>13</v>
      </c>
      <c r="H36" s="20"/>
      <c r="I36" s="20"/>
      <c r="J36" s="20"/>
      <c r="K36" s="45"/>
      <c r="L36" s="45"/>
      <c r="M36" s="45"/>
      <c r="N36" s="20"/>
      <c r="O36" s="20"/>
      <c r="P36" s="20"/>
      <c r="Q36" s="20"/>
      <c r="R36" s="20"/>
      <c r="S36" s="20"/>
      <c r="T36" s="20"/>
      <c r="U36" s="41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>
        <v>4</v>
      </c>
      <c r="AJ36" s="51">
        <v>16</v>
      </c>
      <c r="AK36" s="13">
        <v>36</v>
      </c>
      <c r="AL36" s="13">
        <v>144</v>
      </c>
    </row>
    <row r="37" spans="1:38" ht="48" x14ac:dyDescent="0.3">
      <c r="A37" s="30">
        <v>13</v>
      </c>
      <c r="B37" s="22" t="s">
        <v>43</v>
      </c>
      <c r="C37" s="43">
        <v>1</v>
      </c>
      <c r="D37" s="42" t="s">
        <v>8</v>
      </c>
      <c r="E37" s="41">
        <v>2</v>
      </c>
      <c r="F37" s="44" t="s">
        <v>96</v>
      </c>
      <c r="G37" s="21" t="s">
        <v>13</v>
      </c>
      <c r="H37" s="20"/>
      <c r="I37" s="20"/>
      <c r="J37" s="20"/>
      <c r="K37" s="45"/>
      <c r="L37" s="45"/>
      <c r="M37" s="45"/>
      <c r="N37" s="20"/>
      <c r="O37" s="20"/>
      <c r="P37" s="20"/>
      <c r="Q37" s="20"/>
      <c r="R37" s="20"/>
      <c r="S37" s="20"/>
      <c r="T37" s="20"/>
      <c r="U37" s="41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>
        <v>5</v>
      </c>
      <c r="AJ37" s="51">
        <v>10</v>
      </c>
      <c r="AK37" s="13">
        <v>36</v>
      </c>
      <c r="AL37" s="13">
        <v>72</v>
      </c>
    </row>
    <row r="38" spans="1:38" ht="48" x14ac:dyDescent="0.3">
      <c r="A38" s="30">
        <v>14</v>
      </c>
      <c r="B38" s="22" t="s">
        <v>117</v>
      </c>
      <c r="C38" s="43">
        <v>1</v>
      </c>
      <c r="D38" s="42" t="s">
        <v>145</v>
      </c>
      <c r="E38" s="41">
        <v>4</v>
      </c>
      <c r="F38" s="44" t="s">
        <v>96</v>
      </c>
      <c r="G38" s="21" t="s">
        <v>13</v>
      </c>
      <c r="H38" s="20"/>
      <c r="I38" s="20"/>
      <c r="J38" s="20"/>
      <c r="K38" s="45"/>
      <c r="L38" s="45"/>
      <c r="M38" s="45"/>
      <c r="N38" s="20"/>
      <c r="O38" s="20"/>
      <c r="P38" s="20"/>
      <c r="Q38" s="20"/>
      <c r="R38" s="20"/>
      <c r="S38" s="20"/>
      <c r="T38" s="20"/>
      <c r="U38" s="41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>
        <v>3</v>
      </c>
      <c r="AJ38" s="51">
        <v>12</v>
      </c>
      <c r="AK38" s="13">
        <v>36</v>
      </c>
      <c r="AL38" s="13">
        <v>144</v>
      </c>
    </row>
    <row r="39" spans="1:38" ht="48" x14ac:dyDescent="0.3">
      <c r="A39" s="30">
        <v>15</v>
      </c>
      <c r="B39" s="23" t="s">
        <v>44</v>
      </c>
      <c r="C39" s="43">
        <v>1</v>
      </c>
      <c r="D39" s="42" t="s">
        <v>80</v>
      </c>
      <c r="E39" s="41">
        <v>4</v>
      </c>
      <c r="F39" s="44" t="s">
        <v>96</v>
      </c>
      <c r="G39" s="21" t="s">
        <v>13</v>
      </c>
      <c r="H39" s="20"/>
      <c r="I39" s="20"/>
      <c r="J39" s="20"/>
      <c r="K39" s="45"/>
      <c r="L39" s="45"/>
      <c r="M39" s="45"/>
      <c r="N39" s="20"/>
      <c r="O39" s="20"/>
      <c r="P39" s="20"/>
      <c r="Q39" s="20"/>
      <c r="R39" s="20"/>
      <c r="S39" s="20"/>
      <c r="T39" s="20"/>
      <c r="U39" s="41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>
        <v>2</v>
      </c>
      <c r="AJ39" s="51">
        <v>8</v>
      </c>
      <c r="AK39" s="13">
        <v>36</v>
      </c>
      <c r="AL39" s="13">
        <v>144</v>
      </c>
    </row>
    <row r="40" spans="1:38" ht="48" x14ac:dyDescent="0.3">
      <c r="A40" s="30">
        <v>16</v>
      </c>
      <c r="B40" s="22" t="s">
        <v>174</v>
      </c>
      <c r="C40" s="43">
        <v>1</v>
      </c>
      <c r="D40" s="42" t="s">
        <v>21</v>
      </c>
      <c r="E40" s="41">
        <v>4</v>
      </c>
      <c r="F40" s="44" t="s">
        <v>96</v>
      </c>
      <c r="G40" s="21" t="s">
        <v>13</v>
      </c>
      <c r="H40" s="20"/>
      <c r="I40" s="20"/>
      <c r="J40" s="20"/>
      <c r="K40" s="45"/>
      <c r="L40" s="45"/>
      <c r="M40" s="45"/>
      <c r="N40" s="20"/>
      <c r="O40" s="20"/>
      <c r="P40" s="20"/>
      <c r="Q40" s="20"/>
      <c r="R40" s="20"/>
      <c r="S40" s="20"/>
      <c r="T40" s="20"/>
      <c r="U40" s="41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>
        <v>4</v>
      </c>
      <c r="AJ40" s="51">
        <v>16</v>
      </c>
      <c r="AK40" s="13">
        <v>36</v>
      </c>
      <c r="AL40" s="13">
        <v>144</v>
      </c>
    </row>
    <row r="41" spans="1:38" ht="32.25" x14ac:dyDescent="0.3">
      <c r="A41" s="30"/>
      <c r="B41" s="22" t="s">
        <v>177</v>
      </c>
      <c r="C41" s="43">
        <v>1</v>
      </c>
      <c r="D41" s="42" t="s">
        <v>8</v>
      </c>
      <c r="E41" s="41">
        <v>2</v>
      </c>
      <c r="F41" s="44" t="s">
        <v>148</v>
      </c>
      <c r="G41" s="21" t="s">
        <v>178</v>
      </c>
      <c r="H41" s="20"/>
      <c r="I41" s="20"/>
      <c r="J41" s="20"/>
      <c r="K41" s="45"/>
      <c r="L41" s="45"/>
      <c r="M41" s="45"/>
      <c r="N41" s="20"/>
      <c r="O41" s="20"/>
      <c r="P41" s="20"/>
      <c r="Q41" s="20"/>
      <c r="R41" s="20"/>
      <c r="S41" s="20"/>
      <c r="T41" s="20"/>
      <c r="U41" s="41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>
        <v>3</v>
      </c>
      <c r="AJ41" s="51">
        <v>6</v>
      </c>
      <c r="AK41" s="13">
        <v>36</v>
      </c>
      <c r="AL41" s="13">
        <v>72</v>
      </c>
    </row>
    <row r="42" spans="1:38" ht="48" x14ac:dyDescent="0.3">
      <c r="A42" s="30">
        <v>17</v>
      </c>
      <c r="B42" s="22" t="s">
        <v>175</v>
      </c>
      <c r="C42" s="43">
        <v>1</v>
      </c>
      <c r="D42" s="42" t="s">
        <v>21</v>
      </c>
      <c r="E42" s="41">
        <v>4</v>
      </c>
      <c r="F42" s="44" t="s">
        <v>96</v>
      </c>
      <c r="G42" s="21" t="s">
        <v>13</v>
      </c>
      <c r="H42" s="20"/>
      <c r="I42" s="20"/>
      <c r="J42" s="20"/>
      <c r="K42" s="45"/>
      <c r="L42" s="45"/>
      <c r="M42" s="45"/>
      <c r="N42" s="20"/>
      <c r="O42" s="20"/>
      <c r="P42" s="20"/>
      <c r="Q42" s="20"/>
      <c r="R42" s="20"/>
      <c r="S42" s="20"/>
      <c r="T42" s="20"/>
      <c r="U42" s="41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>
        <v>4</v>
      </c>
      <c r="AJ42" s="51">
        <v>16</v>
      </c>
      <c r="AK42" s="13">
        <v>36</v>
      </c>
      <c r="AL42" s="13">
        <v>144</v>
      </c>
    </row>
    <row r="43" spans="1:38" ht="48" hidden="1" x14ac:dyDescent="0.3">
      <c r="A43" s="30">
        <v>18</v>
      </c>
      <c r="B43" s="22" t="s">
        <v>45</v>
      </c>
      <c r="C43" s="43">
        <v>1</v>
      </c>
      <c r="D43" s="42" t="s">
        <v>69</v>
      </c>
      <c r="E43" s="41">
        <v>4</v>
      </c>
      <c r="F43" s="44" t="s">
        <v>96</v>
      </c>
      <c r="G43" s="21" t="s">
        <v>13</v>
      </c>
      <c r="H43" s="20"/>
      <c r="I43" s="20"/>
      <c r="J43" s="20"/>
      <c r="K43" s="45"/>
      <c r="L43" s="45"/>
      <c r="M43" s="45"/>
      <c r="N43" s="20"/>
      <c r="O43" s="20"/>
      <c r="P43" s="20"/>
      <c r="Q43" s="20"/>
      <c r="R43" s="20"/>
      <c r="S43" s="20"/>
      <c r="T43" s="20"/>
      <c r="U43" s="41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51"/>
      <c r="AK43" s="13">
        <v>0</v>
      </c>
      <c r="AL43" s="13">
        <v>0</v>
      </c>
    </row>
    <row r="44" spans="1:38" ht="18.75" hidden="1" x14ac:dyDescent="0.3">
      <c r="A44" s="30">
        <v>19</v>
      </c>
      <c r="B44" s="22"/>
      <c r="C44" s="43"/>
      <c r="D44" s="42"/>
      <c r="E44" s="41"/>
      <c r="F44" s="44"/>
      <c r="G44" s="21"/>
      <c r="H44" s="20"/>
      <c r="I44" s="20"/>
      <c r="J44" s="20"/>
      <c r="K44" s="45"/>
      <c r="L44" s="45"/>
      <c r="M44" s="45"/>
      <c r="N44" s="20"/>
      <c r="O44" s="20"/>
      <c r="P44" s="20"/>
      <c r="Q44" s="20"/>
      <c r="R44" s="20"/>
      <c r="S44" s="20"/>
      <c r="T44" s="20"/>
      <c r="U44" s="41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51"/>
      <c r="AK44" s="13">
        <v>0</v>
      </c>
      <c r="AL44" s="13">
        <v>0</v>
      </c>
    </row>
    <row r="45" spans="1:38" ht="48" x14ac:dyDescent="0.3">
      <c r="A45" s="30">
        <v>20</v>
      </c>
      <c r="B45" s="32" t="s">
        <v>46</v>
      </c>
      <c r="C45" s="43">
        <v>1</v>
      </c>
      <c r="D45" s="42" t="s">
        <v>176</v>
      </c>
      <c r="E45" s="41">
        <v>2</v>
      </c>
      <c r="F45" s="44" t="s">
        <v>96</v>
      </c>
      <c r="G45" s="21" t="s">
        <v>13</v>
      </c>
      <c r="H45" s="20"/>
      <c r="I45" s="20"/>
      <c r="J45" s="20"/>
      <c r="K45" s="45"/>
      <c r="L45" s="45"/>
      <c r="M45" s="45"/>
      <c r="N45" s="20"/>
      <c r="O45" s="20"/>
      <c r="P45" s="20"/>
      <c r="Q45" s="20"/>
      <c r="R45" s="20"/>
      <c r="S45" s="20"/>
      <c r="T45" s="20"/>
      <c r="U45" s="41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>
        <f>7+6+3</f>
        <v>16</v>
      </c>
      <c r="AJ45" s="51">
        <f>6+12+14</f>
        <v>32</v>
      </c>
      <c r="AK45" s="13">
        <v>36</v>
      </c>
      <c r="AL45" s="13">
        <v>72</v>
      </c>
    </row>
    <row r="46" spans="1:38" ht="48" x14ac:dyDescent="0.3">
      <c r="A46" s="30">
        <v>21</v>
      </c>
      <c r="B46" s="22" t="s">
        <v>47</v>
      </c>
      <c r="C46" s="43">
        <v>1</v>
      </c>
      <c r="D46" s="42" t="s">
        <v>78</v>
      </c>
      <c r="E46" s="41">
        <v>4</v>
      </c>
      <c r="F46" s="44" t="s">
        <v>96</v>
      </c>
      <c r="G46" s="21" t="s">
        <v>13</v>
      </c>
      <c r="H46" s="20"/>
      <c r="I46" s="20"/>
      <c r="J46" s="20"/>
      <c r="K46" s="45"/>
      <c r="L46" s="45"/>
      <c r="M46" s="45"/>
      <c r="N46" s="20"/>
      <c r="O46" s="20"/>
      <c r="P46" s="20"/>
      <c r="Q46" s="20"/>
      <c r="R46" s="20"/>
      <c r="S46" s="20"/>
      <c r="T46" s="20"/>
      <c r="U46" s="41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>
        <v>1</v>
      </c>
      <c r="AJ46" s="51">
        <v>4</v>
      </c>
      <c r="AK46" s="13">
        <v>36</v>
      </c>
      <c r="AL46" s="13">
        <v>144</v>
      </c>
    </row>
    <row r="47" spans="1:38" ht="48" x14ac:dyDescent="0.3">
      <c r="A47" s="30"/>
      <c r="B47" s="22" t="s">
        <v>179</v>
      </c>
      <c r="C47" s="43">
        <v>1</v>
      </c>
      <c r="D47" s="42" t="s">
        <v>84</v>
      </c>
      <c r="E47" s="41">
        <v>4</v>
      </c>
      <c r="F47" s="44" t="s">
        <v>96</v>
      </c>
      <c r="G47" s="21" t="s">
        <v>13</v>
      </c>
      <c r="H47" s="20"/>
      <c r="I47" s="20"/>
      <c r="J47" s="20"/>
      <c r="K47" s="45"/>
      <c r="L47" s="45"/>
      <c r="M47" s="45"/>
      <c r="N47" s="20"/>
      <c r="O47" s="20"/>
      <c r="P47" s="20"/>
      <c r="Q47" s="20"/>
      <c r="R47" s="20"/>
      <c r="S47" s="20"/>
      <c r="T47" s="20"/>
      <c r="U47" s="41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>
        <v>1</v>
      </c>
      <c r="AJ47" s="51">
        <v>4</v>
      </c>
      <c r="AK47" s="13">
        <v>36</v>
      </c>
      <c r="AL47" s="13">
        <v>144</v>
      </c>
    </row>
    <row r="48" spans="1:38" ht="48" x14ac:dyDescent="0.3">
      <c r="A48" s="30"/>
      <c r="B48" s="23" t="s">
        <v>180</v>
      </c>
      <c r="C48" s="43">
        <v>1</v>
      </c>
      <c r="D48" s="42" t="s">
        <v>78</v>
      </c>
      <c r="E48" s="41">
        <v>4</v>
      </c>
      <c r="F48" s="44" t="s">
        <v>96</v>
      </c>
      <c r="G48" s="21" t="s">
        <v>13</v>
      </c>
      <c r="H48" s="20"/>
      <c r="I48" s="20"/>
      <c r="J48" s="20"/>
      <c r="K48" s="45"/>
      <c r="L48" s="45"/>
      <c r="M48" s="45"/>
      <c r="N48" s="20"/>
      <c r="O48" s="20"/>
      <c r="P48" s="20"/>
      <c r="Q48" s="20"/>
      <c r="R48" s="20"/>
      <c r="S48" s="20"/>
      <c r="T48" s="20"/>
      <c r="U48" s="41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>
        <v>1</v>
      </c>
      <c r="AJ48" s="51">
        <v>4</v>
      </c>
      <c r="AK48" s="13">
        <v>36</v>
      </c>
      <c r="AL48" s="13">
        <v>144</v>
      </c>
    </row>
    <row r="49" spans="1:40" ht="63.75" x14ac:dyDescent="0.3">
      <c r="A49" s="30">
        <v>23</v>
      </c>
      <c r="B49" s="23" t="s">
        <v>134</v>
      </c>
      <c r="C49" s="43">
        <v>1</v>
      </c>
      <c r="D49" s="42" t="s">
        <v>74</v>
      </c>
      <c r="E49" s="41">
        <v>4</v>
      </c>
      <c r="F49" s="44" t="s">
        <v>97</v>
      </c>
      <c r="G49" s="21" t="s">
        <v>95</v>
      </c>
      <c r="H49" s="20"/>
      <c r="I49" s="20"/>
      <c r="J49" s="20"/>
      <c r="K49" s="45"/>
      <c r="L49" s="45"/>
      <c r="M49" s="45"/>
      <c r="N49" s="20"/>
      <c r="O49" s="20"/>
      <c r="P49" s="20"/>
      <c r="Q49" s="20"/>
      <c r="R49" s="20"/>
      <c r="S49" s="20"/>
      <c r="T49" s="20"/>
      <c r="U49" s="41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>
        <v>2</v>
      </c>
      <c r="AJ49" s="51">
        <v>8</v>
      </c>
      <c r="AK49" s="13">
        <v>36</v>
      </c>
      <c r="AL49" s="13">
        <v>144</v>
      </c>
    </row>
    <row r="50" spans="1:40" ht="48" x14ac:dyDescent="0.3">
      <c r="A50" s="30"/>
      <c r="B50" s="23" t="s">
        <v>136</v>
      </c>
      <c r="C50" s="43">
        <v>1</v>
      </c>
      <c r="D50" s="42" t="s">
        <v>182</v>
      </c>
      <c r="E50" s="41">
        <v>4</v>
      </c>
      <c r="F50" s="44" t="s">
        <v>96</v>
      </c>
      <c r="G50" s="21" t="s">
        <v>137</v>
      </c>
      <c r="H50" s="20"/>
      <c r="I50" s="20"/>
      <c r="J50" s="20"/>
      <c r="K50" s="45"/>
      <c r="L50" s="45"/>
      <c r="M50" s="45"/>
      <c r="N50" s="20"/>
      <c r="O50" s="20"/>
      <c r="P50" s="20"/>
      <c r="Q50" s="20"/>
      <c r="R50" s="20"/>
      <c r="S50" s="20"/>
      <c r="T50" s="20"/>
      <c r="U50" s="41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>
        <f>2+2</f>
        <v>4</v>
      </c>
      <c r="AJ50" s="51">
        <f>8+8</f>
        <v>16</v>
      </c>
      <c r="AK50" s="13">
        <v>36</v>
      </c>
      <c r="AL50" s="13">
        <v>144</v>
      </c>
    </row>
    <row r="51" spans="1:40" ht="63.75" x14ac:dyDescent="0.3">
      <c r="A51" s="30">
        <v>24</v>
      </c>
      <c r="B51" s="23" t="s">
        <v>171</v>
      </c>
      <c r="C51" s="31">
        <v>1</v>
      </c>
      <c r="D51" s="42" t="s">
        <v>74</v>
      </c>
      <c r="E51" s="13">
        <v>4</v>
      </c>
      <c r="F51" s="44" t="s">
        <v>172</v>
      </c>
      <c r="G51" s="21" t="s">
        <v>95</v>
      </c>
      <c r="H51" s="6"/>
      <c r="I51" s="6"/>
      <c r="J51" s="6"/>
      <c r="K51" s="12"/>
      <c r="L51" s="12"/>
      <c r="M51" s="12"/>
      <c r="N51" s="6"/>
      <c r="O51" s="6"/>
      <c r="P51" s="6"/>
      <c r="Q51" s="6"/>
      <c r="R51" s="6"/>
      <c r="S51" s="6"/>
      <c r="T51" s="6"/>
      <c r="U51" s="41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>
        <v>2</v>
      </c>
      <c r="AJ51" s="51">
        <v>8</v>
      </c>
      <c r="AK51" s="13">
        <v>36</v>
      </c>
      <c r="AL51" s="13">
        <v>144</v>
      </c>
    </row>
    <row r="52" spans="1:40" ht="48" x14ac:dyDescent="0.3">
      <c r="A52" s="30"/>
      <c r="B52" s="23" t="s">
        <v>181</v>
      </c>
      <c r="C52" s="31">
        <v>1</v>
      </c>
      <c r="D52" s="42" t="s">
        <v>121</v>
      </c>
      <c r="E52" s="13">
        <v>4</v>
      </c>
      <c r="F52" s="44" t="s">
        <v>173</v>
      </c>
      <c r="G52" s="21" t="s">
        <v>95</v>
      </c>
      <c r="H52" s="6"/>
      <c r="I52" s="6"/>
      <c r="J52" s="6"/>
      <c r="K52" s="12"/>
      <c r="L52" s="12"/>
      <c r="M52" s="12"/>
      <c r="N52" s="6"/>
      <c r="O52" s="6"/>
      <c r="P52" s="6"/>
      <c r="Q52" s="6"/>
      <c r="R52" s="6"/>
      <c r="S52" s="6"/>
      <c r="T52" s="6"/>
      <c r="U52" s="41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>
        <v>3</v>
      </c>
      <c r="AJ52" s="51">
        <v>9</v>
      </c>
      <c r="AK52" s="13">
        <v>36</v>
      </c>
      <c r="AL52" s="13">
        <v>108</v>
      </c>
    </row>
    <row r="53" spans="1:40" ht="63.75" x14ac:dyDescent="0.3">
      <c r="A53" s="30"/>
      <c r="B53" s="22" t="s">
        <v>112</v>
      </c>
      <c r="C53" s="31">
        <v>1</v>
      </c>
      <c r="D53" s="42" t="s">
        <v>92</v>
      </c>
      <c r="E53" s="13">
        <v>4</v>
      </c>
      <c r="F53" s="44" t="s">
        <v>97</v>
      </c>
      <c r="G53" s="21" t="s">
        <v>95</v>
      </c>
      <c r="H53" s="6"/>
      <c r="I53" s="6"/>
      <c r="J53" s="6"/>
      <c r="K53" s="12"/>
      <c r="L53" s="12"/>
      <c r="M53" s="12"/>
      <c r="N53" s="6"/>
      <c r="O53" s="6"/>
      <c r="P53" s="6"/>
      <c r="Q53" s="6"/>
      <c r="R53" s="6"/>
      <c r="S53" s="6"/>
      <c r="T53" s="6"/>
      <c r="U53" s="41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>
        <f>3+4</f>
        <v>7</v>
      </c>
      <c r="AJ53" s="51">
        <v>28</v>
      </c>
      <c r="AK53" s="13">
        <v>36</v>
      </c>
      <c r="AL53" s="13">
        <v>144</v>
      </c>
    </row>
    <row r="54" spans="1:40" ht="48" x14ac:dyDescent="0.3">
      <c r="A54" s="30"/>
      <c r="B54" s="23" t="s">
        <v>183</v>
      </c>
      <c r="C54" s="31">
        <v>1</v>
      </c>
      <c r="D54" s="42" t="s">
        <v>21</v>
      </c>
      <c r="E54" s="13">
        <v>4</v>
      </c>
      <c r="F54" s="44" t="s">
        <v>184</v>
      </c>
      <c r="G54" s="21" t="s">
        <v>95</v>
      </c>
      <c r="H54" s="6"/>
      <c r="I54" s="6"/>
      <c r="J54" s="6"/>
      <c r="K54" s="12"/>
      <c r="L54" s="12"/>
      <c r="M54" s="12"/>
      <c r="N54" s="6"/>
      <c r="O54" s="6"/>
      <c r="P54" s="6"/>
      <c r="Q54" s="6"/>
      <c r="R54" s="6"/>
      <c r="S54" s="6"/>
      <c r="T54" s="6"/>
      <c r="U54" s="41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>
        <v>1</v>
      </c>
      <c r="AJ54" s="51">
        <v>4</v>
      </c>
      <c r="AK54" s="13">
        <v>36</v>
      </c>
      <c r="AL54" s="13">
        <v>144</v>
      </c>
      <c r="AN54" s="78">
        <v>1044</v>
      </c>
    </row>
    <row r="55" spans="1:40" ht="48" x14ac:dyDescent="0.3">
      <c r="A55" s="30">
        <v>26</v>
      </c>
      <c r="B55" s="21" t="s">
        <v>135</v>
      </c>
      <c r="C55" s="13">
        <v>1</v>
      </c>
      <c r="D55" s="42" t="s">
        <v>79</v>
      </c>
      <c r="E55" s="13">
        <v>4</v>
      </c>
      <c r="F55" s="44" t="s">
        <v>96</v>
      </c>
      <c r="G55" s="21" t="s">
        <v>137</v>
      </c>
      <c r="H55" s="6"/>
      <c r="I55" s="6"/>
      <c r="J55" s="6"/>
      <c r="K55" s="12"/>
      <c r="L55" s="12"/>
      <c r="M55" s="12"/>
      <c r="N55" s="6"/>
      <c r="O55" s="6"/>
      <c r="P55" s="6"/>
      <c r="Q55" s="6"/>
      <c r="R55" s="6"/>
      <c r="S55" s="6"/>
      <c r="T55" s="6"/>
      <c r="U55" s="41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>
        <f>5+5</f>
        <v>10</v>
      </c>
      <c r="AJ55" s="51">
        <f>10+10</f>
        <v>20</v>
      </c>
      <c r="AK55" s="13">
        <v>36</v>
      </c>
      <c r="AL55" s="13">
        <v>144</v>
      </c>
    </row>
    <row r="56" spans="1:40" ht="48" x14ac:dyDescent="0.3">
      <c r="A56" s="30"/>
      <c r="B56" s="21" t="s">
        <v>170</v>
      </c>
      <c r="C56" s="13">
        <v>1</v>
      </c>
      <c r="D56" s="42" t="s">
        <v>8</v>
      </c>
      <c r="E56" s="13">
        <v>2</v>
      </c>
      <c r="F56" s="44" t="s">
        <v>96</v>
      </c>
      <c r="G56" s="21" t="s">
        <v>137</v>
      </c>
      <c r="H56" s="6"/>
      <c r="I56" s="6"/>
      <c r="J56" s="6"/>
      <c r="K56" s="12"/>
      <c r="L56" s="12"/>
      <c r="M56" s="12"/>
      <c r="N56" s="6"/>
      <c r="O56" s="6"/>
      <c r="P56" s="6"/>
      <c r="Q56" s="6"/>
      <c r="R56" s="6"/>
      <c r="S56" s="6"/>
      <c r="T56" s="6"/>
      <c r="U56" s="41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>
        <v>4</v>
      </c>
      <c r="AJ56" s="51">
        <v>8</v>
      </c>
      <c r="AK56" s="13">
        <v>36</v>
      </c>
      <c r="AL56" s="13">
        <v>72</v>
      </c>
    </row>
    <row r="57" spans="1:40" ht="48" x14ac:dyDescent="0.3">
      <c r="A57" s="1">
        <v>27</v>
      </c>
      <c r="B57" s="21" t="s">
        <v>33</v>
      </c>
      <c r="C57" s="13">
        <v>1</v>
      </c>
      <c r="D57" s="42" t="s">
        <v>81</v>
      </c>
      <c r="E57" s="13">
        <v>4</v>
      </c>
      <c r="F57" s="44" t="s">
        <v>96</v>
      </c>
      <c r="G57" s="21" t="s">
        <v>13</v>
      </c>
      <c r="H57" s="6"/>
      <c r="I57" s="6"/>
      <c r="J57" s="6"/>
      <c r="K57" s="12"/>
      <c r="L57" s="12"/>
      <c r="M57" s="12"/>
      <c r="N57" s="6"/>
      <c r="O57" s="6"/>
      <c r="P57" s="6"/>
      <c r="Q57" s="6"/>
      <c r="R57" s="6"/>
      <c r="S57" s="6"/>
      <c r="T57" s="6"/>
      <c r="U57" s="41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>
        <v>1</v>
      </c>
      <c r="AJ57" s="51">
        <v>4</v>
      </c>
      <c r="AK57" s="13">
        <v>36</v>
      </c>
      <c r="AL57" s="13">
        <v>144</v>
      </c>
    </row>
    <row r="58" spans="1:40" ht="18.75" hidden="1" x14ac:dyDescent="0.3">
      <c r="A58" s="1"/>
      <c r="B58" s="10"/>
      <c r="C58" s="13"/>
      <c r="D58" s="14"/>
      <c r="E58" s="13"/>
      <c r="F58" s="11"/>
      <c r="G58" s="11"/>
      <c r="H58" s="6"/>
      <c r="I58" s="6"/>
      <c r="J58" s="6"/>
      <c r="K58" s="12"/>
      <c r="L58" s="12"/>
      <c r="M58" s="12"/>
      <c r="N58" s="6"/>
      <c r="O58" s="6"/>
      <c r="P58" s="6"/>
      <c r="Q58" s="6"/>
      <c r="R58" s="6"/>
      <c r="S58" s="6"/>
      <c r="T58" s="6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</row>
    <row r="59" spans="1:40" ht="18.75" hidden="1" x14ac:dyDescent="0.3">
      <c r="A59" s="1"/>
      <c r="B59" s="10"/>
      <c r="C59" s="13"/>
      <c r="D59" s="14"/>
      <c r="E59" s="13"/>
      <c r="F59" s="11"/>
      <c r="G59" s="11"/>
      <c r="H59" s="6"/>
      <c r="I59" s="6"/>
      <c r="J59" s="6"/>
      <c r="K59" s="12"/>
      <c r="L59" s="12"/>
      <c r="M59" s="12"/>
      <c r="N59" s="6"/>
      <c r="O59" s="6"/>
      <c r="P59" s="6"/>
      <c r="Q59" s="6"/>
      <c r="R59" s="6"/>
      <c r="S59" s="6"/>
      <c r="T59" s="6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</row>
    <row r="60" spans="1:40" ht="56.25" hidden="1" x14ac:dyDescent="0.3">
      <c r="A60" s="1">
        <v>2</v>
      </c>
      <c r="C60" s="13">
        <v>2</v>
      </c>
      <c r="D60" s="14" t="s">
        <v>21</v>
      </c>
      <c r="E60" s="15" t="s">
        <v>22</v>
      </c>
      <c r="F60" s="11" t="s">
        <v>23</v>
      </c>
      <c r="G60" s="11" t="s">
        <v>24</v>
      </c>
      <c r="H60" s="6"/>
      <c r="I60" s="6"/>
      <c r="J60" s="6"/>
      <c r="K60" s="12"/>
      <c r="L60" s="6"/>
      <c r="M60" s="6"/>
      <c r="N60" s="6"/>
      <c r="O60" s="6"/>
      <c r="P60" s="6"/>
      <c r="Q60" s="6"/>
      <c r="R60" s="6"/>
      <c r="S60" s="6"/>
      <c r="T60" s="6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</row>
    <row r="61" spans="1:40" ht="18.75" x14ac:dyDescent="0.3">
      <c r="A61" s="1"/>
      <c r="B61" s="7"/>
      <c r="C61" s="7"/>
      <c r="D61" s="104" t="s">
        <v>125</v>
      </c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6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66">
        <f>SUM(AI23:AI60)</f>
        <v>109</v>
      </c>
      <c r="AJ61" s="66">
        <f>SUM(AJ23:AJ60)</f>
        <v>333</v>
      </c>
      <c r="AK61" s="66"/>
      <c r="AL61" s="66">
        <f>SUM(AL23:AL60)</f>
        <v>3852</v>
      </c>
    </row>
    <row r="62" spans="1:40" ht="30.75" x14ac:dyDescent="0.3">
      <c r="A62" s="1"/>
      <c r="B62" s="20" t="s">
        <v>185</v>
      </c>
      <c r="C62" s="69">
        <v>1</v>
      </c>
      <c r="D62" s="17" t="s">
        <v>182</v>
      </c>
      <c r="E62" s="69">
        <v>4</v>
      </c>
      <c r="F62" s="70" t="s">
        <v>104</v>
      </c>
      <c r="G62" s="71" t="s">
        <v>139</v>
      </c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9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2">
        <v>2</v>
      </c>
      <c r="AJ62" s="73">
        <v>8</v>
      </c>
      <c r="AK62" s="72">
        <v>36</v>
      </c>
      <c r="AL62" s="72">
        <v>144</v>
      </c>
    </row>
    <row r="63" spans="1:40" ht="32.25" x14ac:dyDescent="0.3">
      <c r="A63" s="1">
        <v>1</v>
      </c>
      <c r="B63" s="23" t="s">
        <v>119</v>
      </c>
      <c r="C63" s="13">
        <v>1</v>
      </c>
      <c r="D63" s="48" t="s">
        <v>120</v>
      </c>
      <c r="E63" s="13">
        <v>4</v>
      </c>
      <c r="F63" s="49" t="s">
        <v>104</v>
      </c>
      <c r="G63" s="49" t="s">
        <v>107</v>
      </c>
      <c r="H63" s="6"/>
      <c r="I63" s="6"/>
      <c r="J63" s="6"/>
      <c r="K63" s="6">
        <v>2</v>
      </c>
      <c r="L63" s="6"/>
      <c r="M63" s="6"/>
      <c r="N63" s="6">
        <v>3</v>
      </c>
      <c r="O63" s="6">
        <v>2</v>
      </c>
      <c r="P63" s="6">
        <v>3</v>
      </c>
      <c r="Q63" s="6">
        <v>2</v>
      </c>
      <c r="R63" s="6">
        <v>3</v>
      </c>
      <c r="S63" s="6">
        <v>3</v>
      </c>
      <c r="T63" s="6">
        <v>2</v>
      </c>
      <c r="U63" s="41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>
        <v>4</v>
      </c>
      <c r="AJ63" s="51">
        <v>16</v>
      </c>
      <c r="AK63" s="13">
        <v>36</v>
      </c>
      <c r="AL63" s="13">
        <v>144</v>
      </c>
    </row>
    <row r="64" spans="1:40" ht="30.75" x14ac:dyDescent="0.3">
      <c r="A64" s="1">
        <v>2</v>
      </c>
      <c r="B64" s="34" t="s">
        <v>48</v>
      </c>
      <c r="C64" s="13">
        <v>1</v>
      </c>
      <c r="D64" s="48" t="s">
        <v>72</v>
      </c>
      <c r="E64" s="13">
        <v>4</v>
      </c>
      <c r="F64" s="49" t="s">
        <v>104</v>
      </c>
      <c r="G64" s="49" t="s">
        <v>107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41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>
        <v>2</v>
      </c>
      <c r="AJ64" s="51">
        <v>8</v>
      </c>
      <c r="AK64" s="13">
        <v>36</v>
      </c>
      <c r="AL64" s="13">
        <v>144</v>
      </c>
    </row>
    <row r="65" spans="1:40" ht="30.75" x14ac:dyDescent="0.3">
      <c r="A65" s="1">
        <v>3</v>
      </c>
      <c r="B65" s="22" t="s">
        <v>49</v>
      </c>
      <c r="C65" s="13">
        <v>1</v>
      </c>
      <c r="D65" s="48" t="s">
        <v>9</v>
      </c>
      <c r="E65" s="13">
        <v>4</v>
      </c>
      <c r="F65" s="49" t="s">
        <v>104</v>
      </c>
      <c r="G65" s="49" t="s">
        <v>107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41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>
        <f>1+1</f>
        <v>2</v>
      </c>
      <c r="AJ65" s="51">
        <f>4+4</f>
        <v>8</v>
      </c>
      <c r="AK65" s="13">
        <v>36</v>
      </c>
      <c r="AL65" s="13">
        <v>144</v>
      </c>
    </row>
    <row r="66" spans="1:40" ht="30.75" x14ac:dyDescent="0.3">
      <c r="A66" s="1">
        <v>4</v>
      </c>
      <c r="B66" s="22" t="s">
        <v>50</v>
      </c>
      <c r="C66" s="13">
        <v>1</v>
      </c>
      <c r="D66" s="48" t="s">
        <v>91</v>
      </c>
      <c r="E66" s="13">
        <v>2</v>
      </c>
      <c r="F66" s="49" t="s">
        <v>104</v>
      </c>
      <c r="G66" s="49" t="s">
        <v>106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41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>
        <v>1</v>
      </c>
      <c r="AJ66" s="51">
        <v>2</v>
      </c>
      <c r="AK66" s="13">
        <v>36</v>
      </c>
      <c r="AL66" s="13">
        <v>72</v>
      </c>
    </row>
    <row r="67" spans="1:40" ht="18.75" hidden="1" x14ac:dyDescent="0.3">
      <c r="A67" s="1"/>
      <c r="B67" s="22"/>
      <c r="C67" s="13"/>
      <c r="D67" s="48"/>
      <c r="E67" s="13"/>
      <c r="F67" s="49"/>
      <c r="G67" s="49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41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51"/>
      <c r="AK67" s="13">
        <v>36</v>
      </c>
      <c r="AL67" s="13"/>
    </row>
    <row r="68" spans="1:40" ht="30.75" x14ac:dyDescent="0.3">
      <c r="A68" s="1">
        <v>6</v>
      </c>
      <c r="B68" s="22" t="s">
        <v>51</v>
      </c>
      <c r="C68" s="13">
        <v>1</v>
      </c>
      <c r="D68" s="48" t="s">
        <v>79</v>
      </c>
      <c r="E68" s="13">
        <v>2</v>
      </c>
      <c r="F68" s="49" t="s">
        <v>104</v>
      </c>
      <c r="G68" s="49" t="s">
        <v>105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41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>
        <v>2</v>
      </c>
      <c r="AJ68" s="51">
        <v>4</v>
      </c>
      <c r="AK68" s="13">
        <v>36</v>
      </c>
      <c r="AL68" s="13">
        <v>72</v>
      </c>
    </row>
    <row r="69" spans="1:40" ht="30.75" x14ac:dyDescent="0.3">
      <c r="A69" s="1"/>
      <c r="B69" s="22" t="s">
        <v>199</v>
      </c>
      <c r="C69" s="13">
        <v>1</v>
      </c>
      <c r="D69" s="48" t="s">
        <v>8</v>
      </c>
      <c r="E69" s="13">
        <v>2</v>
      </c>
      <c r="F69" s="49" t="s">
        <v>104</v>
      </c>
      <c r="G69" s="49" t="s">
        <v>140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41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>
        <v>2</v>
      </c>
      <c r="AJ69" s="51">
        <v>4</v>
      </c>
      <c r="AK69" s="13">
        <v>36</v>
      </c>
      <c r="AL69" s="13">
        <v>72</v>
      </c>
    </row>
    <row r="70" spans="1:40" ht="37.5" x14ac:dyDescent="0.3">
      <c r="A70" s="1"/>
      <c r="B70" s="22" t="s">
        <v>187</v>
      </c>
      <c r="C70" s="13">
        <v>1</v>
      </c>
      <c r="D70" s="48" t="s">
        <v>69</v>
      </c>
      <c r="E70" s="15" t="s">
        <v>188</v>
      </c>
      <c r="F70" s="49" t="s">
        <v>104</v>
      </c>
      <c r="G70" s="49" t="s">
        <v>140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41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>
        <v>2</v>
      </c>
      <c r="AJ70" s="51">
        <v>6</v>
      </c>
      <c r="AK70" s="13">
        <v>36</v>
      </c>
      <c r="AL70" s="13">
        <v>108</v>
      </c>
    </row>
    <row r="71" spans="1:40" ht="32.25" x14ac:dyDescent="0.3">
      <c r="A71" s="1">
        <v>7</v>
      </c>
      <c r="B71" s="37" t="s">
        <v>108</v>
      </c>
      <c r="C71" s="25">
        <v>1</v>
      </c>
      <c r="D71" s="47" t="s">
        <v>92</v>
      </c>
      <c r="E71" s="86" t="s">
        <v>90</v>
      </c>
      <c r="F71" s="50" t="s">
        <v>102</v>
      </c>
      <c r="G71" s="27" t="s">
        <v>103</v>
      </c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41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13">
        <v>2</v>
      </c>
      <c r="AJ71" s="51">
        <v>8</v>
      </c>
      <c r="AK71" s="13">
        <v>36</v>
      </c>
      <c r="AL71" s="25">
        <v>144</v>
      </c>
      <c r="AN71">
        <v>444</v>
      </c>
    </row>
    <row r="72" spans="1:40" ht="30.75" x14ac:dyDescent="0.3">
      <c r="A72" s="1">
        <v>8</v>
      </c>
      <c r="B72" s="22" t="s">
        <v>52</v>
      </c>
      <c r="C72" s="13">
        <v>1</v>
      </c>
      <c r="D72" s="48" t="s">
        <v>79</v>
      </c>
      <c r="E72" s="13">
        <v>2</v>
      </c>
      <c r="F72" s="49" t="s">
        <v>104</v>
      </c>
      <c r="G72" s="49" t="s">
        <v>105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41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>
        <v>1</v>
      </c>
      <c r="AJ72" s="51">
        <v>2</v>
      </c>
      <c r="AK72" s="13">
        <v>36</v>
      </c>
      <c r="AL72" s="13">
        <v>72</v>
      </c>
    </row>
    <row r="73" spans="1:40" ht="44.25" customHeight="1" x14ac:dyDescent="0.3">
      <c r="A73" s="55">
        <v>9</v>
      </c>
      <c r="B73" s="32" t="s">
        <v>186</v>
      </c>
      <c r="C73" s="76">
        <v>1</v>
      </c>
      <c r="D73" s="42" t="s">
        <v>85</v>
      </c>
      <c r="E73" s="41">
        <v>4</v>
      </c>
      <c r="F73" s="44" t="s">
        <v>132</v>
      </c>
      <c r="G73" s="21" t="s">
        <v>133</v>
      </c>
      <c r="H73" s="20"/>
      <c r="I73" s="20"/>
      <c r="J73" s="20"/>
      <c r="K73" s="45"/>
      <c r="L73" s="45"/>
      <c r="M73" s="45"/>
      <c r="N73" s="20"/>
      <c r="O73" s="20"/>
      <c r="P73" s="20"/>
      <c r="Q73" s="20"/>
      <c r="R73" s="20"/>
      <c r="S73" s="20"/>
      <c r="T73" s="20"/>
      <c r="U73" s="41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>
        <v>2</v>
      </c>
      <c r="AJ73" s="51">
        <v>8</v>
      </c>
      <c r="AK73" s="13">
        <v>36</v>
      </c>
      <c r="AL73" s="13">
        <v>144</v>
      </c>
    </row>
    <row r="74" spans="1:40" ht="30.75" x14ac:dyDescent="0.3">
      <c r="A74" s="55">
        <v>10</v>
      </c>
      <c r="B74" s="24" t="s">
        <v>138</v>
      </c>
      <c r="C74" s="56">
        <v>1</v>
      </c>
      <c r="D74" s="57" t="s">
        <v>79</v>
      </c>
      <c r="E74" s="56">
        <v>2</v>
      </c>
      <c r="F74" s="58" t="s">
        <v>104</v>
      </c>
      <c r="G74" s="58" t="s">
        <v>105</v>
      </c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60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>
        <v>2</v>
      </c>
      <c r="AJ74" s="61">
        <v>4</v>
      </c>
      <c r="AK74" s="56">
        <v>36</v>
      </c>
      <c r="AL74" s="56">
        <v>72</v>
      </c>
    </row>
    <row r="75" spans="1:40" ht="18.75" x14ac:dyDescent="0.3">
      <c r="A75" s="1"/>
      <c r="B75" s="1"/>
      <c r="C75" s="1"/>
      <c r="D75" s="1"/>
      <c r="E75" s="1"/>
      <c r="F75" s="130" t="s">
        <v>124</v>
      </c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2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66">
        <f>SUM(AI62:AI74)</f>
        <v>24</v>
      </c>
      <c r="AJ75" s="66">
        <f>SUM(AJ62:AJ74)</f>
        <v>78</v>
      </c>
      <c r="AK75" s="66"/>
      <c r="AL75" s="66">
        <f>SUM(AL63:AL74)</f>
        <v>1188</v>
      </c>
    </row>
    <row r="76" spans="1:40" ht="18.75" hidden="1" x14ac:dyDescent="0.3">
      <c r="A76" s="1">
        <v>9</v>
      </c>
      <c r="B76" s="23"/>
      <c r="C76" s="13"/>
      <c r="D76" s="48"/>
      <c r="E76" s="13"/>
      <c r="F76" s="49"/>
      <c r="G76" s="49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41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</row>
    <row r="77" spans="1:40" ht="18.75" hidden="1" x14ac:dyDescent="0.3">
      <c r="A77" s="1"/>
      <c r="B77" s="8"/>
      <c r="C77" s="16"/>
      <c r="D77" s="17"/>
      <c r="E77" s="16"/>
      <c r="F77" s="125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54"/>
      <c r="AK77" s="54"/>
      <c r="AL77" s="54"/>
    </row>
    <row r="78" spans="1:40" ht="18.75" hidden="1" x14ac:dyDescent="0.3">
      <c r="A78" s="1">
        <v>1</v>
      </c>
      <c r="B78" s="28"/>
      <c r="C78" s="13"/>
      <c r="D78" s="42"/>
      <c r="E78" s="13"/>
      <c r="F78" s="49"/>
      <c r="G78" s="49"/>
      <c r="H78" s="6"/>
      <c r="I78" s="6"/>
      <c r="J78" s="6"/>
      <c r="K78" s="6"/>
      <c r="L78" s="6"/>
      <c r="M78" s="6">
        <v>8</v>
      </c>
      <c r="N78" s="6">
        <v>5</v>
      </c>
      <c r="O78" s="6"/>
      <c r="P78" s="6"/>
      <c r="Q78" s="6"/>
      <c r="R78" s="6"/>
      <c r="S78" s="6"/>
      <c r="T78" s="6"/>
      <c r="U78" s="13">
        <v>0</v>
      </c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>
        <v>0</v>
      </c>
      <c r="AJ78" s="51">
        <v>0</v>
      </c>
      <c r="AK78" s="13">
        <v>0</v>
      </c>
      <c r="AL78" s="13">
        <v>0</v>
      </c>
    </row>
    <row r="79" spans="1:40" ht="32.25" hidden="1" x14ac:dyDescent="0.3">
      <c r="A79" s="1">
        <v>2</v>
      </c>
      <c r="B79" s="28" t="s">
        <v>53</v>
      </c>
      <c r="C79" s="13">
        <v>1</v>
      </c>
      <c r="D79" s="42" t="s">
        <v>84</v>
      </c>
      <c r="E79" s="13">
        <v>4</v>
      </c>
      <c r="F79" s="49" t="s">
        <v>99</v>
      </c>
      <c r="G79" s="49" t="s">
        <v>99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41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51">
        <v>0</v>
      </c>
      <c r="AK79" s="13">
        <v>36</v>
      </c>
      <c r="AL79" s="13">
        <v>144</v>
      </c>
    </row>
    <row r="80" spans="1:40" ht="18.75" hidden="1" x14ac:dyDescent="0.3">
      <c r="A80" s="1">
        <v>3</v>
      </c>
      <c r="B80" s="26"/>
      <c r="C80" s="13"/>
      <c r="D80" s="42"/>
      <c r="E80" s="13"/>
      <c r="F80" s="49"/>
      <c r="G80" s="49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41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51"/>
      <c r="AK80" s="13"/>
      <c r="AL80" s="13"/>
    </row>
    <row r="81" spans="1:38" ht="45.75" x14ac:dyDescent="0.3">
      <c r="A81" s="30">
        <v>4</v>
      </c>
      <c r="B81" s="40" t="s">
        <v>54</v>
      </c>
      <c r="C81" s="31">
        <v>1</v>
      </c>
      <c r="D81" s="42" t="s">
        <v>8</v>
      </c>
      <c r="E81" s="13">
        <v>2</v>
      </c>
      <c r="F81" s="49" t="s">
        <v>98</v>
      </c>
      <c r="G81" s="49" t="s">
        <v>100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41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>
        <v>2</v>
      </c>
      <c r="AJ81" s="51">
        <v>4</v>
      </c>
      <c r="AK81" s="13">
        <v>36</v>
      </c>
      <c r="AL81" s="13">
        <v>72</v>
      </c>
    </row>
    <row r="82" spans="1:38" ht="18.75" hidden="1" x14ac:dyDescent="0.3">
      <c r="A82" s="30">
        <v>5</v>
      </c>
      <c r="B82" s="27"/>
      <c r="C82" s="31"/>
      <c r="D82" s="42"/>
      <c r="E82" s="13"/>
      <c r="F82" s="49"/>
      <c r="G82" s="49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41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51"/>
      <c r="AK82" s="13">
        <v>0</v>
      </c>
      <c r="AL82" s="13">
        <v>0</v>
      </c>
    </row>
    <row r="83" spans="1:38" ht="45.75" x14ac:dyDescent="0.3">
      <c r="A83" s="30">
        <v>6</v>
      </c>
      <c r="B83" s="28" t="s">
        <v>196</v>
      </c>
      <c r="C83" s="31">
        <v>1</v>
      </c>
      <c r="D83" s="42" t="s">
        <v>197</v>
      </c>
      <c r="E83" s="15" t="s">
        <v>198</v>
      </c>
      <c r="F83" s="49" t="s">
        <v>98</v>
      </c>
      <c r="G83" s="49" t="s">
        <v>100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41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>
        <v>3</v>
      </c>
      <c r="AJ83" s="51">
        <v>9</v>
      </c>
      <c r="AK83" s="13">
        <v>36</v>
      </c>
      <c r="AL83" s="13">
        <v>108</v>
      </c>
    </row>
    <row r="84" spans="1:38" ht="45.75" hidden="1" x14ac:dyDescent="0.3">
      <c r="A84" s="30">
        <v>7</v>
      </c>
      <c r="B84" s="28" t="s">
        <v>55</v>
      </c>
      <c r="C84" s="31">
        <v>1</v>
      </c>
      <c r="D84" s="42" t="s">
        <v>82</v>
      </c>
      <c r="E84" s="13">
        <v>4</v>
      </c>
      <c r="F84" s="49" t="s">
        <v>98</v>
      </c>
      <c r="G84" s="49" t="s">
        <v>100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41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51"/>
      <c r="AK84" s="13">
        <v>36</v>
      </c>
      <c r="AL84" s="13">
        <v>144</v>
      </c>
    </row>
    <row r="85" spans="1:38" ht="45.75" hidden="1" x14ac:dyDescent="0.3">
      <c r="A85" s="30">
        <v>8</v>
      </c>
      <c r="B85" s="27" t="s">
        <v>56</v>
      </c>
      <c r="C85" s="31">
        <v>1</v>
      </c>
      <c r="D85" s="42" t="s">
        <v>82</v>
      </c>
      <c r="E85" s="13">
        <v>4</v>
      </c>
      <c r="F85" s="49" t="s">
        <v>98</v>
      </c>
      <c r="G85" s="49" t="s">
        <v>100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41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51"/>
      <c r="AK85" s="13">
        <v>36</v>
      </c>
      <c r="AL85" s="13">
        <v>144</v>
      </c>
    </row>
    <row r="86" spans="1:38" ht="46.5" thickBot="1" x14ac:dyDescent="0.35">
      <c r="A86" s="1">
        <v>9</v>
      </c>
      <c r="B86" s="39" t="s">
        <v>57</v>
      </c>
      <c r="C86" s="13">
        <v>1</v>
      </c>
      <c r="D86" s="42" t="s">
        <v>83</v>
      </c>
      <c r="E86" s="13">
        <v>4</v>
      </c>
      <c r="F86" s="49" t="s">
        <v>98</v>
      </c>
      <c r="G86" s="49" t="s">
        <v>100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41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>
        <v>3</v>
      </c>
      <c r="AJ86" s="51">
        <v>12</v>
      </c>
      <c r="AK86" s="13">
        <v>36</v>
      </c>
      <c r="AL86" s="13">
        <v>144</v>
      </c>
    </row>
    <row r="87" spans="1:38" ht="45.75" x14ac:dyDescent="0.3">
      <c r="A87" s="1">
        <v>10</v>
      </c>
      <c r="B87" s="28" t="s">
        <v>58</v>
      </c>
      <c r="C87" s="13">
        <v>1</v>
      </c>
      <c r="D87" s="42" t="s">
        <v>87</v>
      </c>
      <c r="E87" s="13">
        <v>4</v>
      </c>
      <c r="F87" s="49" t="s">
        <v>98</v>
      </c>
      <c r="G87" s="49" t="s">
        <v>100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41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>
        <v>1</v>
      </c>
      <c r="AJ87" s="51">
        <v>4</v>
      </c>
      <c r="AK87" s="13">
        <v>36</v>
      </c>
      <c r="AL87" s="13">
        <v>144</v>
      </c>
    </row>
    <row r="88" spans="1:38" ht="45.75" x14ac:dyDescent="0.3">
      <c r="A88" s="1">
        <v>11</v>
      </c>
      <c r="B88" s="28" t="s">
        <v>59</v>
      </c>
      <c r="C88" s="13">
        <v>1</v>
      </c>
      <c r="D88" s="42" t="s">
        <v>71</v>
      </c>
      <c r="E88" s="13">
        <v>2</v>
      </c>
      <c r="F88" s="49" t="s">
        <v>98</v>
      </c>
      <c r="G88" s="49" t="s">
        <v>100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41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>
        <v>1</v>
      </c>
      <c r="AJ88" s="51">
        <v>2</v>
      </c>
      <c r="AK88" s="13">
        <v>36</v>
      </c>
      <c r="AL88" s="13">
        <v>72</v>
      </c>
    </row>
    <row r="89" spans="1:38" ht="18.75" hidden="1" x14ac:dyDescent="0.3">
      <c r="A89" s="1">
        <v>12</v>
      </c>
      <c r="B89" s="27"/>
      <c r="C89" s="13"/>
      <c r="D89" s="42"/>
      <c r="E89" s="13"/>
      <c r="F89" s="49"/>
      <c r="G89" s="49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41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51">
        <v>0</v>
      </c>
      <c r="AK89" s="13"/>
      <c r="AL89" s="13"/>
    </row>
    <row r="90" spans="1:38" ht="45.75" x14ac:dyDescent="0.3">
      <c r="A90" s="1">
        <v>13</v>
      </c>
      <c r="B90" s="27" t="s">
        <v>60</v>
      </c>
      <c r="C90" s="13">
        <v>1</v>
      </c>
      <c r="D90" s="42" t="s">
        <v>85</v>
      </c>
      <c r="E90" s="13">
        <v>4</v>
      </c>
      <c r="F90" s="49" t="s">
        <v>98</v>
      </c>
      <c r="G90" s="49" t="s">
        <v>100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41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>
        <v>7</v>
      </c>
      <c r="AJ90" s="51">
        <v>28</v>
      </c>
      <c r="AK90" s="13">
        <v>36</v>
      </c>
      <c r="AL90" s="13">
        <v>144</v>
      </c>
    </row>
    <row r="91" spans="1:38" ht="18.75" hidden="1" x14ac:dyDescent="0.3">
      <c r="A91" s="1">
        <v>14</v>
      </c>
      <c r="B91" s="27"/>
      <c r="C91" s="13"/>
      <c r="D91" s="42"/>
      <c r="E91" s="13"/>
      <c r="F91" s="49"/>
      <c r="G91" s="49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41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51"/>
      <c r="AK91" s="13"/>
      <c r="AL91" s="13"/>
    </row>
    <row r="92" spans="1:38" ht="18.75" hidden="1" x14ac:dyDescent="0.3">
      <c r="A92" s="1"/>
      <c r="B92" s="27"/>
      <c r="C92" s="13"/>
      <c r="D92" s="42"/>
      <c r="E92" s="13"/>
      <c r="F92" s="49"/>
      <c r="G92" s="49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41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51"/>
      <c r="AK92" s="13"/>
      <c r="AL92" s="13"/>
    </row>
    <row r="93" spans="1:38" ht="45.75" x14ac:dyDescent="0.3">
      <c r="A93" s="1">
        <v>15</v>
      </c>
      <c r="B93" s="28" t="s">
        <v>192</v>
      </c>
      <c r="C93" s="13">
        <v>1</v>
      </c>
      <c r="D93" s="42" t="s">
        <v>193</v>
      </c>
      <c r="E93" s="13">
        <v>4</v>
      </c>
      <c r="F93" s="49" t="s">
        <v>194</v>
      </c>
      <c r="G93" s="49" t="s">
        <v>195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41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>
        <f>3+2</f>
        <v>5</v>
      </c>
      <c r="AJ93" s="51">
        <f>12+8</f>
        <v>20</v>
      </c>
      <c r="AK93" s="13">
        <v>36</v>
      </c>
      <c r="AL93" s="13">
        <v>144</v>
      </c>
    </row>
    <row r="94" spans="1:38" ht="18.75" hidden="1" x14ac:dyDescent="0.3">
      <c r="A94" s="1"/>
      <c r="B94" s="22"/>
      <c r="C94" s="43"/>
      <c r="D94" s="42"/>
      <c r="E94" s="41"/>
      <c r="F94" s="44"/>
      <c r="G94" s="21"/>
      <c r="H94" s="20"/>
      <c r="I94" s="20"/>
      <c r="J94" s="20"/>
      <c r="K94" s="45"/>
      <c r="L94" s="45"/>
      <c r="M94" s="45"/>
      <c r="N94" s="20"/>
      <c r="O94" s="20"/>
      <c r="P94" s="20"/>
      <c r="Q94" s="20"/>
      <c r="R94" s="20"/>
      <c r="S94" s="20"/>
      <c r="T94" s="20"/>
      <c r="U94" s="41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51"/>
      <c r="AK94" s="13">
        <v>0</v>
      </c>
      <c r="AL94" s="13">
        <v>0</v>
      </c>
    </row>
    <row r="95" spans="1:38" ht="30.75" x14ac:dyDescent="0.3">
      <c r="A95" s="1"/>
      <c r="B95" s="28" t="s">
        <v>143</v>
      </c>
      <c r="C95" s="13">
        <v>1</v>
      </c>
      <c r="D95" s="42"/>
      <c r="E95" s="13">
        <v>4</v>
      </c>
      <c r="F95" s="50" t="s">
        <v>102</v>
      </c>
      <c r="G95" s="27" t="s">
        <v>103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41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>
        <v>3</v>
      </c>
      <c r="AJ95" s="51">
        <v>9</v>
      </c>
      <c r="AK95" s="13">
        <v>36</v>
      </c>
      <c r="AL95" s="15" t="s">
        <v>191</v>
      </c>
    </row>
    <row r="96" spans="1:38" ht="30.75" x14ac:dyDescent="0.3">
      <c r="A96" s="1"/>
      <c r="B96" s="28" t="s">
        <v>190</v>
      </c>
      <c r="C96" s="13">
        <v>1</v>
      </c>
      <c r="D96" s="42"/>
      <c r="E96" s="13">
        <v>4</v>
      </c>
      <c r="F96" s="50" t="s">
        <v>102</v>
      </c>
      <c r="G96" s="27" t="s">
        <v>103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41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>
        <v>2</v>
      </c>
      <c r="AJ96" s="51">
        <v>8</v>
      </c>
      <c r="AK96" s="13">
        <v>36</v>
      </c>
      <c r="AL96" s="13">
        <v>144</v>
      </c>
    </row>
    <row r="97" spans="1:40" ht="45.75" x14ac:dyDescent="0.3">
      <c r="A97" s="1">
        <v>16</v>
      </c>
      <c r="B97" s="27" t="s">
        <v>61</v>
      </c>
      <c r="C97" s="13">
        <v>1</v>
      </c>
      <c r="D97" s="42" t="s">
        <v>86</v>
      </c>
      <c r="E97" s="13">
        <v>4</v>
      </c>
      <c r="F97" s="49" t="s">
        <v>98</v>
      </c>
      <c r="G97" s="49" t="s">
        <v>100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41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>
        <f>7+3</f>
        <v>10</v>
      </c>
      <c r="AJ97" s="51">
        <f>28+12</f>
        <v>40</v>
      </c>
      <c r="AK97" s="13">
        <v>36</v>
      </c>
      <c r="AL97" s="13">
        <v>144</v>
      </c>
      <c r="AN97">
        <v>439</v>
      </c>
    </row>
    <row r="98" spans="1:40" ht="18.75" x14ac:dyDescent="0.3">
      <c r="A98" s="1"/>
      <c r="B98" s="1"/>
      <c r="C98" s="1"/>
      <c r="D98" s="1"/>
      <c r="E98" s="1"/>
      <c r="F98" s="130" t="s">
        <v>123</v>
      </c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2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66">
        <f>SUM(AI78:AI97)</f>
        <v>37</v>
      </c>
      <c r="AJ98" s="66">
        <f>SUM(AJ78:AJ97)</f>
        <v>136</v>
      </c>
      <c r="AK98" s="66"/>
      <c r="AL98" s="66">
        <f>SUM(AL78:AL97)</f>
        <v>1548</v>
      </c>
    </row>
    <row r="99" spans="1:40" ht="18.75" hidden="1" x14ac:dyDescent="0.3">
      <c r="A99" s="1"/>
      <c r="B99" s="27"/>
      <c r="C99" s="13"/>
      <c r="D99" s="42"/>
      <c r="E99" s="13"/>
      <c r="F99" s="49"/>
      <c r="G99" s="49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41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51"/>
      <c r="AK99" s="13"/>
      <c r="AL99" s="13"/>
    </row>
    <row r="100" spans="1:40" ht="18.75" hidden="1" x14ac:dyDescent="0.3">
      <c r="A100" s="1"/>
      <c r="B100" s="33"/>
      <c r="C100" s="13"/>
      <c r="D100" s="14"/>
      <c r="E100" s="13"/>
      <c r="F100" s="11"/>
      <c r="G100" s="11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</row>
    <row r="101" spans="1:40" ht="18.75" customHeight="1" x14ac:dyDescent="0.25">
      <c r="A101" s="1"/>
      <c r="B101" s="99" t="s">
        <v>122</v>
      </c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</row>
    <row r="102" spans="1:40" ht="34.5" hidden="1" customHeight="1" x14ac:dyDescent="0.3">
      <c r="A102" s="1">
        <v>1</v>
      </c>
      <c r="B102" s="38"/>
      <c r="C102" s="25">
        <v>1</v>
      </c>
      <c r="D102" s="47" t="s">
        <v>88</v>
      </c>
      <c r="E102" s="25">
        <v>6</v>
      </c>
      <c r="F102" s="50" t="s">
        <v>101</v>
      </c>
      <c r="G102" s="50" t="s">
        <v>101</v>
      </c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41">
        <v>0</v>
      </c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13">
        <v>0</v>
      </c>
      <c r="AJ102" s="13">
        <v>0</v>
      </c>
      <c r="AK102" s="13">
        <v>36</v>
      </c>
      <c r="AL102" s="25">
        <v>216</v>
      </c>
    </row>
    <row r="103" spans="1:40" ht="30.75" customHeight="1" x14ac:dyDescent="0.3">
      <c r="A103" s="1">
        <v>1</v>
      </c>
      <c r="B103" s="23" t="s">
        <v>200</v>
      </c>
      <c r="C103" s="25">
        <v>1</v>
      </c>
      <c r="D103" s="47" t="s">
        <v>110</v>
      </c>
      <c r="E103" s="25">
        <v>4</v>
      </c>
      <c r="F103" s="50" t="s">
        <v>163</v>
      </c>
      <c r="G103" s="50" t="s">
        <v>144</v>
      </c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41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13">
        <v>1</v>
      </c>
      <c r="AJ103" s="51">
        <v>4</v>
      </c>
      <c r="AK103" s="13">
        <v>36</v>
      </c>
      <c r="AL103" s="25">
        <v>144</v>
      </c>
    </row>
    <row r="104" spans="1:40" ht="25.5" customHeight="1" x14ac:dyDescent="0.3">
      <c r="A104" s="1">
        <v>3</v>
      </c>
      <c r="B104" s="23" t="s">
        <v>201</v>
      </c>
      <c r="C104" s="25">
        <v>1</v>
      </c>
      <c r="D104" s="47" t="s">
        <v>74</v>
      </c>
      <c r="E104" s="25">
        <v>4</v>
      </c>
      <c r="F104" s="50" t="s">
        <v>202</v>
      </c>
      <c r="G104" s="50" t="s">
        <v>203</v>
      </c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41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13">
        <v>1</v>
      </c>
      <c r="AJ104" s="51">
        <v>4</v>
      </c>
      <c r="AK104" s="13">
        <v>36</v>
      </c>
      <c r="AL104" s="25">
        <v>144</v>
      </c>
    </row>
    <row r="105" spans="1:40" ht="29.25" customHeight="1" x14ac:dyDescent="0.3">
      <c r="A105" s="1">
        <v>2</v>
      </c>
      <c r="B105" s="38" t="s">
        <v>63</v>
      </c>
      <c r="C105" s="25">
        <v>1</v>
      </c>
      <c r="D105" s="47" t="s">
        <v>12</v>
      </c>
      <c r="E105" s="25">
        <v>2</v>
      </c>
      <c r="F105" s="50" t="s">
        <v>101</v>
      </c>
      <c r="G105" s="50" t="s">
        <v>101</v>
      </c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41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13">
        <f>5+2</f>
        <v>7</v>
      </c>
      <c r="AJ105" s="51">
        <f>4+10</f>
        <v>14</v>
      </c>
      <c r="AK105" s="13">
        <v>36</v>
      </c>
      <c r="AL105" s="25">
        <v>72</v>
      </c>
    </row>
    <row r="106" spans="1:40" ht="27" customHeight="1" x14ac:dyDescent="0.3">
      <c r="A106" s="1">
        <v>3</v>
      </c>
      <c r="B106" s="38" t="s">
        <v>65</v>
      </c>
      <c r="C106" s="25">
        <v>1</v>
      </c>
      <c r="D106" s="47" t="s">
        <v>69</v>
      </c>
      <c r="E106" s="25">
        <v>4</v>
      </c>
      <c r="F106" s="50" t="s">
        <v>101</v>
      </c>
      <c r="G106" s="50" t="s">
        <v>101</v>
      </c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41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13">
        <v>3</v>
      </c>
      <c r="AJ106" s="51">
        <v>12</v>
      </c>
      <c r="AK106" s="13">
        <v>36</v>
      </c>
      <c r="AL106" s="25">
        <v>144</v>
      </c>
    </row>
    <row r="107" spans="1:40" ht="32.25" customHeight="1" x14ac:dyDescent="0.3">
      <c r="A107" s="1">
        <v>4</v>
      </c>
      <c r="B107" s="23" t="s">
        <v>66</v>
      </c>
      <c r="C107" s="25">
        <v>1</v>
      </c>
      <c r="D107" s="47" t="s">
        <v>72</v>
      </c>
      <c r="E107" s="25">
        <v>4</v>
      </c>
      <c r="F107" s="50" t="s">
        <v>163</v>
      </c>
      <c r="G107" s="50" t="s">
        <v>101</v>
      </c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41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13">
        <v>3</v>
      </c>
      <c r="AJ107" s="51">
        <v>12</v>
      </c>
      <c r="AK107" s="13">
        <v>36</v>
      </c>
      <c r="AL107" s="25">
        <v>144</v>
      </c>
    </row>
    <row r="108" spans="1:40" ht="32.25" customHeight="1" x14ac:dyDescent="0.3">
      <c r="A108" s="1"/>
      <c r="B108" s="23" t="s">
        <v>161</v>
      </c>
      <c r="C108" s="25">
        <v>1</v>
      </c>
      <c r="D108" s="47" t="s">
        <v>8</v>
      </c>
      <c r="E108" s="25">
        <v>2</v>
      </c>
      <c r="F108" s="50" t="s">
        <v>163</v>
      </c>
      <c r="G108" s="50" t="s">
        <v>144</v>
      </c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41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13">
        <v>2</v>
      </c>
      <c r="AJ108" s="51">
        <v>4</v>
      </c>
      <c r="AK108" s="13">
        <v>36</v>
      </c>
      <c r="AL108" s="25">
        <v>72</v>
      </c>
    </row>
    <row r="109" spans="1:40" ht="28.5" customHeight="1" x14ac:dyDescent="0.3">
      <c r="A109" s="1"/>
      <c r="B109" s="38" t="s">
        <v>162</v>
      </c>
      <c r="C109" s="25">
        <v>1</v>
      </c>
      <c r="D109" s="47" t="s">
        <v>69</v>
      </c>
      <c r="E109" s="25">
        <v>5</v>
      </c>
      <c r="F109" s="50" t="s">
        <v>163</v>
      </c>
      <c r="G109" s="50" t="s">
        <v>144</v>
      </c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41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13">
        <v>1</v>
      </c>
      <c r="AJ109" s="51">
        <v>4</v>
      </c>
      <c r="AK109" s="13">
        <v>36</v>
      </c>
      <c r="AL109" s="25">
        <v>144</v>
      </c>
    </row>
    <row r="110" spans="1:40" ht="28.5" customHeight="1" x14ac:dyDescent="0.3">
      <c r="A110" s="53"/>
      <c r="B110" s="27" t="s">
        <v>109</v>
      </c>
      <c r="C110" s="13">
        <v>1</v>
      </c>
      <c r="D110" s="42" t="s">
        <v>110</v>
      </c>
      <c r="E110" s="13">
        <v>4</v>
      </c>
      <c r="F110" s="49" t="s">
        <v>98</v>
      </c>
      <c r="G110" s="49" t="s">
        <v>100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41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>
        <v>2</v>
      </c>
      <c r="AJ110" s="51">
        <v>8</v>
      </c>
      <c r="AK110" s="13">
        <v>36</v>
      </c>
      <c r="AL110" s="13">
        <v>144</v>
      </c>
      <c r="AN110" s="78">
        <v>307</v>
      </c>
    </row>
    <row r="111" spans="1:40" ht="28.5" customHeight="1" x14ac:dyDescent="0.3">
      <c r="A111" s="53"/>
      <c r="B111" s="27" t="s">
        <v>167</v>
      </c>
      <c r="C111" s="13">
        <v>1</v>
      </c>
      <c r="D111" s="42" t="s">
        <v>8</v>
      </c>
      <c r="E111" s="13">
        <v>2</v>
      </c>
      <c r="F111" s="49" t="s">
        <v>98</v>
      </c>
      <c r="G111" s="49" t="s">
        <v>144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41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>
        <v>4</v>
      </c>
      <c r="AJ111" s="51">
        <v>8</v>
      </c>
      <c r="AK111" s="13">
        <v>36</v>
      </c>
      <c r="AL111" s="13">
        <v>72</v>
      </c>
      <c r="AN111" s="85"/>
    </row>
    <row r="112" spans="1:40" ht="36.75" customHeight="1" x14ac:dyDescent="0.3">
      <c r="A112" s="53"/>
      <c r="B112" s="27" t="s">
        <v>167</v>
      </c>
      <c r="C112" s="13">
        <v>1</v>
      </c>
      <c r="D112" s="42" t="s">
        <v>86</v>
      </c>
      <c r="E112" s="15" t="s">
        <v>168</v>
      </c>
      <c r="F112" s="49" t="s">
        <v>98</v>
      </c>
      <c r="G112" s="49" t="s">
        <v>144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41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>
        <v>4</v>
      </c>
      <c r="AJ112" s="51">
        <v>12</v>
      </c>
      <c r="AK112" s="13">
        <v>36</v>
      </c>
      <c r="AL112" s="13">
        <v>108</v>
      </c>
      <c r="AN112" s="85"/>
    </row>
    <row r="113" spans="1:40" ht="33.75" customHeight="1" x14ac:dyDescent="0.3">
      <c r="A113" s="1">
        <v>6</v>
      </c>
      <c r="B113" s="38" t="s">
        <v>164</v>
      </c>
      <c r="C113" s="13">
        <v>1</v>
      </c>
      <c r="D113" s="14" t="s">
        <v>83</v>
      </c>
      <c r="E113" s="15" t="s">
        <v>165</v>
      </c>
      <c r="F113" s="49" t="s">
        <v>163</v>
      </c>
      <c r="G113" s="50" t="s">
        <v>166</v>
      </c>
      <c r="H113" s="6">
        <v>5</v>
      </c>
      <c r="I113" s="6"/>
      <c r="J113" s="6">
        <v>7</v>
      </c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41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>
        <v>7</v>
      </c>
      <c r="AJ113" s="51">
        <v>21</v>
      </c>
      <c r="AK113" s="13">
        <v>36</v>
      </c>
      <c r="AL113" s="13">
        <v>108</v>
      </c>
    </row>
    <row r="114" spans="1:40" ht="18.75" x14ac:dyDescent="0.3">
      <c r="A114" s="1"/>
      <c r="B114" s="1"/>
      <c r="C114" s="1"/>
      <c r="D114" s="1"/>
      <c r="E114" s="130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4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66">
        <f>SUM(AI103:AI113)</f>
        <v>35</v>
      </c>
      <c r="AJ114" s="66">
        <f>SUM(AJ103:AJ113)</f>
        <v>103</v>
      </c>
      <c r="AK114" s="66"/>
      <c r="AL114" s="66">
        <f>SUM(AL103:AL113)</f>
        <v>1296</v>
      </c>
    </row>
    <row r="115" spans="1:40" ht="18.75" customHeight="1" x14ac:dyDescent="0.25">
      <c r="A115" s="62"/>
      <c r="B115" s="116" t="s">
        <v>169</v>
      </c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  <c r="AI115" s="117"/>
      <c r="AJ115" s="117"/>
      <c r="AK115" s="117"/>
      <c r="AL115" s="118"/>
    </row>
    <row r="116" spans="1:40" ht="20.25" hidden="1" customHeight="1" x14ac:dyDescent="0.3">
      <c r="A116" s="1">
        <v>1</v>
      </c>
      <c r="B116" s="36"/>
      <c r="C116" s="25"/>
      <c r="D116" s="47"/>
      <c r="E116" s="47"/>
      <c r="F116" s="50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41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13"/>
      <c r="AJ116" s="51"/>
      <c r="AK116" s="13"/>
      <c r="AL116" s="25"/>
    </row>
    <row r="117" spans="1:40" ht="28.5" hidden="1" customHeight="1" x14ac:dyDescent="0.3">
      <c r="A117" s="1">
        <v>2</v>
      </c>
      <c r="B117" s="37"/>
      <c r="C117" s="25"/>
      <c r="D117" s="47"/>
      <c r="E117" s="47"/>
      <c r="F117" s="50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41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13"/>
      <c r="AJ117" s="51"/>
      <c r="AK117" s="13"/>
      <c r="AL117" s="25"/>
    </row>
    <row r="118" spans="1:40" ht="28.5" customHeight="1" x14ac:dyDescent="0.3">
      <c r="A118" s="1"/>
      <c r="B118" s="38" t="s">
        <v>146</v>
      </c>
      <c r="C118" s="25">
        <v>1</v>
      </c>
      <c r="D118" s="47" t="s">
        <v>147</v>
      </c>
      <c r="E118" s="25">
        <v>4</v>
      </c>
      <c r="F118" s="50" t="s">
        <v>101</v>
      </c>
      <c r="G118" s="50" t="s">
        <v>100</v>
      </c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41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13">
        <v>2</v>
      </c>
      <c r="AJ118" s="51">
        <v>8</v>
      </c>
      <c r="AK118" s="13">
        <v>36</v>
      </c>
      <c r="AL118" s="25">
        <v>144</v>
      </c>
    </row>
    <row r="119" spans="1:40" ht="38.25" customHeight="1" x14ac:dyDescent="0.3">
      <c r="A119" s="1"/>
      <c r="B119" s="28" t="s">
        <v>142</v>
      </c>
      <c r="C119" s="13">
        <v>1</v>
      </c>
      <c r="D119" s="42" t="s">
        <v>86</v>
      </c>
      <c r="E119" s="13">
        <v>4</v>
      </c>
      <c r="F119" s="49" t="s">
        <v>93</v>
      </c>
      <c r="G119" s="49" t="s">
        <v>93</v>
      </c>
      <c r="H119" s="6"/>
      <c r="I119" s="6"/>
      <c r="J119" s="6"/>
      <c r="K119" s="6"/>
      <c r="L119" s="6"/>
      <c r="M119" s="6">
        <v>8</v>
      </c>
      <c r="N119" s="6">
        <v>5</v>
      </c>
      <c r="O119" s="6"/>
      <c r="P119" s="6"/>
      <c r="Q119" s="6"/>
      <c r="R119" s="6"/>
      <c r="S119" s="6"/>
      <c r="T119" s="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>
        <v>7</v>
      </c>
      <c r="AJ119" s="51">
        <f>18+2</f>
        <v>20</v>
      </c>
      <c r="AK119" s="13">
        <v>36</v>
      </c>
      <c r="AL119" s="15" t="s">
        <v>189</v>
      </c>
      <c r="AN119" s="78">
        <v>273</v>
      </c>
    </row>
    <row r="120" spans="1:40" ht="28.5" customHeight="1" x14ac:dyDescent="0.3">
      <c r="A120" s="1">
        <v>3</v>
      </c>
      <c r="B120" s="38" t="s">
        <v>64</v>
      </c>
      <c r="C120" s="13">
        <v>1</v>
      </c>
      <c r="D120" s="14" t="s">
        <v>89</v>
      </c>
      <c r="E120" s="13">
        <v>4</v>
      </c>
      <c r="F120" s="49" t="s">
        <v>18</v>
      </c>
      <c r="G120" s="50" t="s">
        <v>141</v>
      </c>
      <c r="H120" s="6">
        <v>5</v>
      </c>
      <c r="I120" s="6"/>
      <c r="J120" s="6">
        <v>7</v>
      </c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41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>
        <f>1+2</f>
        <v>3</v>
      </c>
      <c r="AJ120" s="51">
        <f>4+8</f>
        <v>12</v>
      </c>
      <c r="AK120" s="13">
        <v>36</v>
      </c>
      <c r="AL120" s="13">
        <v>144</v>
      </c>
    </row>
    <row r="121" spans="1:40" ht="18.75" customHeight="1" x14ac:dyDescent="0.3">
      <c r="A121" s="1">
        <v>3</v>
      </c>
      <c r="B121" s="36" t="s">
        <v>67</v>
      </c>
      <c r="C121" s="25">
        <v>1</v>
      </c>
      <c r="D121" s="47" t="s">
        <v>89</v>
      </c>
      <c r="E121" s="47" t="s">
        <v>90</v>
      </c>
      <c r="F121" s="50" t="s">
        <v>102</v>
      </c>
      <c r="G121" s="27" t="s">
        <v>103</v>
      </c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41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13">
        <f>5+2+3</f>
        <v>10</v>
      </c>
      <c r="AJ121" s="51">
        <f>20+8+12</f>
        <v>40</v>
      </c>
      <c r="AK121" s="13">
        <v>36</v>
      </c>
      <c r="AL121" s="25">
        <v>144</v>
      </c>
    </row>
    <row r="122" spans="1:40" ht="18.75" customHeight="1" x14ac:dyDescent="0.3">
      <c r="A122" s="1">
        <v>4</v>
      </c>
      <c r="B122" s="36" t="s">
        <v>68</v>
      </c>
      <c r="C122" s="25">
        <v>1</v>
      </c>
      <c r="D122" s="47" t="s">
        <v>80</v>
      </c>
      <c r="E122" s="47" t="s">
        <v>90</v>
      </c>
      <c r="F122" s="50" t="s">
        <v>102</v>
      </c>
      <c r="G122" s="27" t="s">
        <v>103</v>
      </c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41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13">
        <v>2</v>
      </c>
      <c r="AJ122" s="51">
        <v>8</v>
      </c>
      <c r="AK122" s="13">
        <v>36</v>
      </c>
      <c r="AL122" s="25">
        <v>144</v>
      </c>
    </row>
    <row r="123" spans="1:40" ht="18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66">
        <f>SUM(AI116:AI122)</f>
        <v>24</v>
      </c>
      <c r="AJ123" s="66">
        <f>SUM(AJ116:AJ122)</f>
        <v>88</v>
      </c>
      <c r="AK123" s="66"/>
      <c r="AL123" s="66">
        <f>SUM(AL116:AL122)</f>
        <v>576</v>
      </c>
    </row>
    <row r="124" spans="1:40" ht="36" customHeight="1" x14ac:dyDescent="0.3">
      <c r="A124" s="1"/>
      <c r="B124" s="10" t="s">
        <v>19</v>
      </c>
      <c r="C124" s="6"/>
      <c r="D124" s="9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67">
        <f>AI123+AI114+AI98+AI75+AI61+AI22</f>
        <v>265</v>
      </c>
      <c r="AJ124" s="67">
        <f>AJ123+AJ114+AJ98+AJ75+AJ61+AJ22</f>
        <v>871</v>
      </c>
      <c r="AK124" s="67"/>
      <c r="AL124" s="67">
        <f>AL123+AL114+AL98+AL75+AL61+AL22</f>
        <v>10224</v>
      </c>
    </row>
    <row r="125" spans="1:40" x14ac:dyDescent="0.25">
      <c r="D125" s="2"/>
    </row>
    <row r="126" spans="1:40" x14ac:dyDescent="0.25">
      <c r="D126" s="2"/>
    </row>
    <row r="127" spans="1:40" x14ac:dyDescent="0.25">
      <c r="D127" s="2"/>
    </row>
    <row r="128" spans="1:40" x14ac:dyDescent="0.25">
      <c r="D128" s="2"/>
    </row>
    <row r="129" spans="4:4" x14ac:dyDescent="0.25">
      <c r="D129" s="2"/>
    </row>
    <row r="130" spans="4:4" x14ac:dyDescent="0.25">
      <c r="D130" s="2"/>
    </row>
    <row r="131" spans="4:4" x14ac:dyDescent="0.25">
      <c r="D131" s="2"/>
    </row>
    <row r="132" spans="4:4" x14ac:dyDescent="0.25">
      <c r="D132" s="2"/>
    </row>
    <row r="133" spans="4:4" x14ac:dyDescent="0.25">
      <c r="D133" s="2"/>
    </row>
    <row r="134" spans="4:4" x14ac:dyDescent="0.25">
      <c r="D134" s="2"/>
    </row>
    <row r="135" spans="4:4" x14ac:dyDescent="0.25">
      <c r="D135" s="2"/>
    </row>
    <row r="136" spans="4:4" x14ac:dyDescent="0.25">
      <c r="D136" s="2"/>
    </row>
    <row r="137" spans="4:4" x14ac:dyDescent="0.25">
      <c r="D137" s="2"/>
    </row>
    <row r="138" spans="4:4" x14ac:dyDescent="0.25">
      <c r="D138" s="2"/>
    </row>
    <row r="139" spans="4:4" x14ac:dyDescent="0.25">
      <c r="D139" s="2"/>
    </row>
    <row r="140" spans="4:4" x14ac:dyDescent="0.25">
      <c r="D140" s="2"/>
    </row>
  </sheetData>
  <mergeCells count="25">
    <mergeCell ref="B115:AL115"/>
    <mergeCell ref="E1:AK2"/>
    <mergeCell ref="A1:D1"/>
    <mergeCell ref="B22:U22"/>
    <mergeCell ref="F77:AI77"/>
    <mergeCell ref="AI3:AI4"/>
    <mergeCell ref="AJ3:AJ4"/>
    <mergeCell ref="AK3:AK4"/>
    <mergeCell ref="AL3:AL4"/>
    <mergeCell ref="C3:C4"/>
    <mergeCell ref="B3:B4"/>
    <mergeCell ref="A3:A4"/>
    <mergeCell ref="H3:T3"/>
    <mergeCell ref="F98:U98"/>
    <mergeCell ref="F75:U75"/>
    <mergeCell ref="E114:U114"/>
    <mergeCell ref="B101:AL101"/>
    <mergeCell ref="E5:N5"/>
    <mergeCell ref="D61:U61"/>
    <mergeCell ref="D3:D4"/>
    <mergeCell ref="V3:AH3"/>
    <mergeCell ref="U3:U4"/>
    <mergeCell ref="G3:G4"/>
    <mergeCell ref="F3:F4"/>
    <mergeCell ref="E3:E4"/>
  </mergeCells>
  <pageMargins left="0.23622047244094491" right="0.23622047244094491" top="0" bottom="0" header="0.31496062992125984" footer="0"/>
  <pageSetup paperSize="9" scale="67" orientation="landscape" r:id="rId1"/>
  <rowBreaks count="5" manualBreakCount="5">
    <brk id="21" max="16383" man="1"/>
    <brk id="38" max="37" man="1"/>
    <brk id="61" max="37" man="1"/>
    <brk id="87" max="16383" man="1"/>
    <brk id="114" max="3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2"/>
  <sheetViews>
    <sheetView topLeftCell="A5" workbookViewId="0">
      <selection activeCell="O14" sqref="O14"/>
    </sheetView>
  </sheetViews>
  <sheetFormatPr defaultRowHeight="15" x14ac:dyDescent="0.25"/>
  <sheetData>
    <row r="1" spans="1:15" ht="19.5" thickBot="1" x14ac:dyDescent="0.3">
      <c r="A1" s="87">
        <v>24</v>
      </c>
      <c r="B1" s="88"/>
      <c r="H1" s="87">
        <v>24</v>
      </c>
      <c r="I1" s="88"/>
      <c r="K1" s="97">
        <v>0</v>
      </c>
      <c r="L1" s="135">
        <f>SUM(K1:K4)</f>
        <v>16</v>
      </c>
    </row>
    <row r="2" spans="1:15" ht="19.5" thickBot="1" x14ac:dyDescent="0.3">
      <c r="A2" s="89">
        <v>8</v>
      </c>
      <c r="B2" s="88"/>
      <c r="H2" s="93">
        <v>8</v>
      </c>
      <c r="I2" s="88"/>
      <c r="K2" s="94">
        <v>16</v>
      </c>
      <c r="L2" s="136"/>
    </row>
    <row r="3" spans="1:15" ht="19.5" thickBot="1" x14ac:dyDescent="0.3">
      <c r="A3" s="89">
        <v>12</v>
      </c>
      <c r="B3" s="88"/>
      <c r="H3" s="93">
        <v>12</v>
      </c>
      <c r="I3" s="88"/>
      <c r="K3" s="94"/>
      <c r="L3" s="136"/>
    </row>
    <row r="4" spans="1:15" ht="19.5" thickBot="1" x14ac:dyDescent="0.3">
      <c r="A4" s="89">
        <v>8</v>
      </c>
      <c r="B4" s="88"/>
      <c r="H4" s="93">
        <v>8</v>
      </c>
      <c r="I4" s="88"/>
      <c r="K4" s="95"/>
      <c r="L4" s="137"/>
    </row>
    <row r="5" spans="1:15" ht="19.5" thickBot="1" x14ac:dyDescent="0.3">
      <c r="A5" s="89">
        <v>4</v>
      </c>
      <c r="B5" s="88"/>
      <c r="H5" s="93">
        <v>4</v>
      </c>
      <c r="I5" s="88"/>
      <c r="K5" s="138"/>
      <c r="L5" s="139"/>
    </row>
    <row r="6" spans="1:15" ht="19.5" thickBot="1" x14ac:dyDescent="0.3">
      <c r="A6" s="89">
        <v>9</v>
      </c>
      <c r="B6" s="88"/>
      <c r="H6" s="93">
        <v>9</v>
      </c>
      <c r="I6" s="88"/>
      <c r="K6" s="140"/>
      <c r="L6" s="141"/>
    </row>
    <row r="7" spans="1:15" ht="19.5" thickBot="1" x14ac:dyDescent="0.3">
      <c r="A7" s="89">
        <v>3</v>
      </c>
      <c r="B7" s="88"/>
      <c r="H7" s="93">
        <v>3</v>
      </c>
      <c r="I7" s="88"/>
      <c r="K7" s="97"/>
      <c r="L7" s="135">
        <f>SUM(K7:K10)</f>
        <v>34</v>
      </c>
    </row>
    <row r="8" spans="1:15" ht="19.5" thickBot="1" x14ac:dyDescent="0.3">
      <c r="A8" s="89">
        <v>3</v>
      </c>
      <c r="B8" s="88"/>
      <c r="H8" s="93">
        <v>3</v>
      </c>
      <c r="I8" s="88"/>
      <c r="K8" s="94"/>
      <c r="L8" s="136"/>
    </row>
    <row r="9" spans="1:15" ht="19.5" thickBot="1" x14ac:dyDescent="0.3">
      <c r="A9" s="90">
        <v>6</v>
      </c>
      <c r="B9" s="88"/>
      <c r="H9" s="90">
        <v>6</v>
      </c>
      <c r="I9" s="88"/>
      <c r="K9" s="94">
        <v>34</v>
      </c>
      <c r="L9" s="136"/>
    </row>
    <row r="10" spans="1:15" ht="19.5" thickBot="1" x14ac:dyDescent="0.3">
      <c r="A10" s="91">
        <v>8</v>
      </c>
      <c r="B10" s="88"/>
      <c r="H10" s="93">
        <v>8</v>
      </c>
      <c r="I10" s="88"/>
      <c r="K10" s="95"/>
      <c r="L10" s="137"/>
    </row>
    <row r="11" spans="1:15" ht="19.5" thickBot="1" x14ac:dyDescent="0.3">
      <c r="A11" s="89">
        <v>16</v>
      </c>
      <c r="B11" s="88"/>
      <c r="H11" s="93">
        <v>16</v>
      </c>
      <c r="I11" s="88"/>
      <c r="K11" s="138"/>
      <c r="L11" s="139"/>
    </row>
    <row r="12" spans="1:15" ht="19.5" thickBot="1" x14ac:dyDescent="0.3">
      <c r="A12" s="89">
        <v>4</v>
      </c>
      <c r="B12" s="88"/>
      <c r="H12" s="93">
        <v>4</v>
      </c>
      <c r="I12" s="88"/>
      <c r="K12" s="140"/>
      <c r="L12" s="141"/>
    </row>
    <row r="13" spans="1:15" ht="19.5" thickBot="1" x14ac:dyDescent="0.3">
      <c r="A13" s="89">
        <v>12</v>
      </c>
      <c r="B13" s="88"/>
      <c r="H13" s="93">
        <v>12</v>
      </c>
      <c r="I13" s="88"/>
      <c r="K13" s="97"/>
      <c r="L13" s="135">
        <f>SUM(K13:K16)</f>
        <v>0</v>
      </c>
      <c r="O13" s="98">
        <f>L1+L7+L19+L25+L31+L37+L43+L49+L55+L61+L67+L73+L79+L85+L91+L97+L103+L109+L115+L121+L127+L133+L139+L145+L151+L157+L163+L169+L175+L181+L187+L193+L199+L205+L211+L217+L223+L229+L235+L241+L253+L259+L265+L271+L277+L289+L295+L301+L307+L313+L319</f>
        <v>875</v>
      </c>
    </row>
    <row r="14" spans="1:15" ht="19.5" thickBot="1" x14ac:dyDescent="0.3">
      <c r="A14" s="89">
        <v>16</v>
      </c>
      <c r="B14" s="88"/>
      <c r="H14" s="93">
        <v>16</v>
      </c>
      <c r="I14" s="88"/>
      <c r="K14" s="94"/>
      <c r="L14" s="136"/>
    </row>
    <row r="15" spans="1:15" ht="19.5" thickBot="1" x14ac:dyDescent="0.3">
      <c r="A15" s="89">
        <v>4</v>
      </c>
      <c r="B15" s="88"/>
      <c r="H15" s="93">
        <v>4</v>
      </c>
      <c r="I15" s="88"/>
      <c r="K15" s="94"/>
      <c r="L15" s="136"/>
    </row>
    <row r="16" spans="1:15" ht="15" customHeight="1" thickBot="1" x14ac:dyDescent="0.3">
      <c r="A16" s="143">
        <v>8</v>
      </c>
      <c r="B16" s="88"/>
      <c r="H16" s="143">
        <v>8</v>
      </c>
      <c r="I16" s="88"/>
      <c r="K16" s="95"/>
      <c r="L16" s="137"/>
    </row>
    <row r="17" spans="1:12" ht="15.75" thickBot="1" x14ac:dyDescent="0.3">
      <c r="A17" s="144"/>
      <c r="B17" s="88"/>
      <c r="H17" s="144"/>
      <c r="I17" s="88"/>
      <c r="K17" s="138"/>
      <c r="L17" s="139"/>
    </row>
    <row r="18" spans="1:12" ht="19.5" thickBot="1" x14ac:dyDescent="0.3">
      <c r="A18" s="89">
        <v>8</v>
      </c>
      <c r="B18" s="88"/>
      <c r="H18" s="93">
        <v>8</v>
      </c>
      <c r="I18" s="88"/>
      <c r="K18" s="140"/>
      <c r="L18" s="141"/>
    </row>
    <row r="19" spans="1:12" ht="19.5" thickBot="1" x14ac:dyDescent="0.3">
      <c r="A19" s="89">
        <v>6</v>
      </c>
      <c r="B19" s="88"/>
      <c r="H19" s="93">
        <v>9</v>
      </c>
      <c r="I19" s="88"/>
      <c r="K19" s="97"/>
      <c r="L19" s="135">
        <f>SUM(K19:K22)</f>
        <v>8</v>
      </c>
    </row>
    <row r="20" spans="1:12" ht="19.5" thickBot="1" x14ac:dyDescent="0.3">
      <c r="A20" s="91">
        <v>6</v>
      </c>
      <c r="B20" s="88"/>
      <c r="H20" s="93">
        <v>6</v>
      </c>
      <c r="I20" s="88"/>
      <c r="K20" s="94"/>
      <c r="L20" s="136"/>
    </row>
    <row r="21" spans="1:12" ht="19.5" thickBot="1" x14ac:dyDescent="0.3">
      <c r="A21" s="91">
        <v>12</v>
      </c>
      <c r="B21" s="88"/>
      <c r="H21" s="93">
        <v>12</v>
      </c>
      <c r="I21" s="88"/>
      <c r="K21" s="94">
        <v>8</v>
      </c>
      <c r="L21" s="136"/>
    </row>
    <row r="22" spans="1:12" ht="19.5" thickBot="1" x14ac:dyDescent="0.3">
      <c r="A22" s="91">
        <v>20</v>
      </c>
      <c r="B22" s="88"/>
      <c r="H22" s="93">
        <v>16</v>
      </c>
      <c r="I22" s="88"/>
      <c r="K22" s="95"/>
      <c r="L22" s="137"/>
    </row>
    <row r="23" spans="1:12" ht="19.5" thickBot="1" x14ac:dyDescent="0.3">
      <c r="A23" s="91">
        <v>2</v>
      </c>
      <c r="B23" s="88"/>
      <c r="H23" s="93">
        <v>2</v>
      </c>
      <c r="I23" s="88"/>
      <c r="K23" s="138"/>
      <c r="L23" s="139"/>
    </row>
    <row r="24" spans="1:12" ht="19.5" thickBot="1" x14ac:dyDescent="0.3">
      <c r="A24" s="91">
        <v>12</v>
      </c>
      <c r="B24" s="88"/>
      <c r="H24" s="93">
        <v>12</v>
      </c>
      <c r="I24" s="88"/>
      <c r="K24" s="140"/>
      <c r="L24" s="141"/>
    </row>
    <row r="25" spans="1:12" ht="19.5" thickBot="1" x14ac:dyDescent="0.3">
      <c r="A25" s="91">
        <v>24</v>
      </c>
      <c r="B25" s="88"/>
      <c r="H25" s="93">
        <v>16</v>
      </c>
      <c r="I25" s="88"/>
      <c r="K25" s="97"/>
      <c r="L25" s="135">
        <f>SUM(K25:K28)</f>
        <v>14</v>
      </c>
    </row>
    <row r="26" spans="1:12" ht="19.5" thickBot="1" x14ac:dyDescent="0.3">
      <c r="A26" s="89">
        <v>16</v>
      </c>
      <c r="B26" s="88"/>
      <c r="H26" s="93">
        <v>16</v>
      </c>
      <c r="I26" s="88"/>
      <c r="K26" s="94"/>
      <c r="L26" s="136"/>
    </row>
    <row r="27" spans="1:12" ht="19.5" thickBot="1" x14ac:dyDescent="0.3">
      <c r="A27" s="89">
        <v>10</v>
      </c>
      <c r="B27" s="88"/>
      <c r="H27" s="93">
        <v>10</v>
      </c>
      <c r="I27" s="88"/>
      <c r="K27" s="94">
        <v>14</v>
      </c>
      <c r="L27" s="136"/>
    </row>
    <row r="28" spans="1:12" ht="19.5" thickBot="1" x14ac:dyDescent="0.3">
      <c r="A28" s="89">
        <v>8</v>
      </c>
      <c r="B28" s="88"/>
      <c r="H28" s="93">
        <v>8</v>
      </c>
      <c r="I28" s="88"/>
      <c r="K28" s="95"/>
      <c r="L28" s="137"/>
    </row>
    <row r="29" spans="1:12" ht="19.5" thickBot="1" x14ac:dyDescent="0.3">
      <c r="A29" s="89">
        <v>16</v>
      </c>
      <c r="B29" s="88"/>
      <c r="H29" s="93">
        <v>16</v>
      </c>
      <c r="I29" s="88"/>
      <c r="K29" s="138"/>
      <c r="L29" s="139"/>
    </row>
    <row r="30" spans="1:12" ht="19.5" thickBot="1" x14ac:dyDescent="0.3">
      <c r="A30" s="89">
        <v>16</v>
      </c>
      <c r="B30" s="88"/>
      <c r="H30" s="93">
        <v>16</v>
      </c>
      <c r="I30" s="88"/>
      <c r="K30" s="140"/>
      <c r="L30" s="141"/>
    </row>
    <row r="31" spans="1:12" ht="19.5" thickBot="1" x14ac:dyDescent="0.3">
      <c r="A31" s="89">
        <v>8</v>
      </c>
      <c r="B31" s="88"/>
      <c r="H31" s="93">
        <v>8</v>
      </c>
      <c r="I31" s="88"/>
      <c r="K31" s="97"/>
      <c r="L31" s="135">
        <f>SUM(K31:K34)</f>
        <v>0</v>
      </c>
    </row>
    <row r="32" spans="1:12" ht="19.5" thickBot="1" x14ac:dyDescent="0.3">
      <c r="A32" s="89">
        <v>8</v>
      </c>
      <c r="B32" s="88"/>
      <c r="H32" s="93">
        <v>8</v>
      </c>
      <c r="I32" s="88"/>
      <c r="K32" s="94">
        <v>0</v>
      </c>
      <c r="L32" s="136"/>
    </row>
    <row r="33" spans="1:12" ht="19.5" thickBot="1" x14ac:dyDescent="0.3">
      <c r="A33" s="89">
        <v>14</v>
      </c>
      <c r="B33" s="88"/>
      <c r="H33" s="93">
        <v>14</v>
      </c>
      <c r="I33" s="88"/>
      <c r="K33" s="94">
        <v>0</v>
      </c>
      <c r="L33" s="136"/>
    </row>
    <row r="34" spans="1:12" ht="19.5" thickBot="1" x14ac:dyDescent="0.3">
      <c r="A34" s="89">
        <v>12</v>
      </c>
      <c r="B34" s="88"/>
      <c r="H34" s="93">
        <v>12</v>
      </c>
      <c r="I34" s="88"/>
      <c r="K34" s="95"/>
      <c r="L34" s="137"/>
    </row>
    <row r="35" spans="1:12" ht="19.5" thickBot="1" x14ac:dyDescent="0.3">
      <c r="A35" s="89">
        <v>12</v>
      </c>
      <c r="B35" s="88"/>
      <c r="H35" s="93">
        <v>12</v>
      </c>
      <c r="I35" s="88"/>
      <c r="K35" s="138"/>
      <c r="L35" s="139"/>
    </row>
    <row r="36" spans="1:12" ht="19.5" thickBot="1" x14ac:dyDescent="0.3">
      <c r="A36" s="89">
        <v>6</v>
      </c>
      <c r="B36" s="88"/>
      <c r="H36" s="93">
        <v>6</v>
      </c>
      <c r="I36" s="88"/>
      <c r="K36" s="140"/>
      <c r="L36" s="141"/>
    </row>
    <row r="37" spans="1:12" ht="19.5" thickBot="1" x14ac:dyDescent="0.3">
      <c r="A37" s="89">
        <v>4</v>
      </c>
      <c r="B37" s="88"/>
      <c r="H37" s="93">
        <v>4</v>
      </c>
      <c r="I37" s="88"/>
      <c r="K37" s="97"/>
      <c r="L37" s="135">
        <f>SUM(K37:K40)</f>
        <v>32</v>
      </c>
    </row>
    <row r="38" spans="1:12" ht="19.5" thickBot="1" x14ac:dyDescent="0.3">
      <c r="A38" s="89">
        <v>4</v>
      </c>
      <c r="B38" s="88"/>
      <c r="H38" s="93">
        <v>4</v>
      </c>
      <c r="I38" s="88"/>
      <c r="K38" s="94">
        <v>32</v>
      </c>
      <c r="L38" s="136"/>
    </row>
    <row r="39" spans="1:12" ht="19.5" thickBot="1" x14ac:dyDescent="0.3">
      <c r="A39" s="89">
        <v>4</v>
      </c>
      <c r="B39" s="88"/>
      <c r="H39" s="93">
        <v>4</v>
      </c>
      <c r="I39" s="88"/>
      <c r="K39" s="94"/>
      <c r="L39" s="136"/>
    </row>
    <row r="40" spans="1:12" ht="19.5" thickBot="1" x14ac:dyDescent="0.3">
      <c r="A40" s="89">
        <v>16</v>
      </c>
      <c r="B40" s="88"/>
      <c r="H40" s="93">
        <v>12</v>
      </c>
      <c r="I40" s="88"/>
      <c r="K40" s="95"/>
      <c r="L40" s="137"/>
    </row>
    <row r="41" spans="1:12" ht="19.5" thickBot="1" x14ac:dyDescent="0.3">
      <c r="A41" s="89">
        <v>8</v>
      </c>
      <c r="B41" s="88"/>
      <c r="H41" s="93">
        <v>12</v>
      </c>
      <c r="I41" s="88"/>
      <c r="K41" s="138"/>
      <c r="L41" s="139"/>
    </row>
    <row r="42" spans="1:12" ht="19.5" thickBot="1" x14ac:dyDescent="0.3">
      <c r="A42" s="89">
        <v>8</v>
      </c>
      <c r="B42" s="88"/>
      <c r="H42" s="93">
        <v>8</v>
      </c>
      <c r="I42" s="88"/>
      <c r="K42" s="140"/>
      <c r="L42" s="141"/>
    </row>
    <row r="43" spans="1:12" ht="19.5" thickBot="1" x14ac:dyDescent="0.3">
      <c r="A43" s="89">
        <v>8</v>
      </c>
      <c r="B43" s="88"/>
      <c r="H43" s="93">
        <v>8</v>
      </c>
      <c r="I43" s="88"/>
      <c r="K43" s="97"/>
      <c r="L43" s="135">
        <f>SUM(K43:K46)</f>
        <v>30</v>
      </c>
    </row>
    <row r="44" spans="1:12" ht="19.5" thickBot="1" x14ac:dyDescent="0.3">
      <c r="A44" s="89">
        <v>8</v>
      </c>
      <c r="B44" s="88"/>
      <c r="H44" s="93">
        <v>8</v>
      </c>
      <c r="I44" s="88"/>
      <c r="K44" s="94">
        <v>8</v>
      </c>
      <c r="L44" s="136"/>
    </row>
    <row r="45" spans="1:12" ht="19.5" thickBot="1" x14ac:dyDescent="0.3">
      <c r="A45" s="89">
        <v>10</v>
      </c>
      <c r="B45" s="88"/>
      <c r="H45" s="93">
        <v>10</v>
      </c>
      <c r="I45" s="88"/>
      <c r="K45" s="94">
        <v>22</v>
      </c>
      <c r="L45" s="136"/>
    </row>
    <row r="46" spans="1:12" ht="19.5" thickBot="1" x14ac:dyDescent="0.3">
      <c r="A46" s="89">
        <v>8</v>
      </c>
      <c r="B46" s="88"/>
      <c r="H46" s="93">
        <v>8</v>
      </c>
      <c r="I46" s="88"/>
      <c r="K46" s="95"/>
      <c r="L46" s="137"/>
    </row>
    <row r="47" spans="1:12" ht="19.5" thickBot="1" x14ac:dyDescent="0.3">
      <c r="A47" s="89">
        <v>10</v>
      </c>
      <c r="B47" s="88"/>
      <c r="H47" s="93">
        <v>10</v>
      </c>
      <c r="I47" s="88"/>
      <c r="K47" s="138"/>
      <c r="L47" s="139"/>
    </row>
    <row r="48" spans="1:12" ht="19.5" thickBot="1" x14ac:dyDescent="0.3">
      <c r="A48" s="89">
        <v>8</v>
      </c>
      <c r="B48" s="88"/>
      <c r="H48" s="93">
        <v>8</v>
      </c>
      <c r="I48" s="88"/>
      <c r="K48" s="140"/>
      <c r="L48" s="141"/>
    </row>
    <row r="49" spans="1:12" ht="19.5" thickBot="1" x14ac:dyDescent="0.3">
      <c r="A49" s="89">
        <v>6</v>
      </c>
      <c r="B49" s="88"/>
      <c r="H49" s="93">
        <v>6</v>
      </c>
      <c r="I49" s="88"/>
      <c r="K49" s="97"/>
      <c r="L49" s="135">
        <f>SUM(K49:K52)</f>
        <v>24</v>
      </c>
    </row>
    <row r="50" spans="1:12" ht="19.5" thickBot="1" x14ac:dyDescent="0.3">
      <c r="A50" s="89">
        <v>8</v>
      </c>
      <c r="B50" s="88"/>
      <c r="H50" s="93">
        <v>8</v>
      </c>
      <c r="I50" s="88"/>
      <c r="K50" s="94">
        <v>4</v>
      </c>
      <c r="L50" s="136"/>
    </row>
    <row r="51" spans="1:12" ht="19.5" thickBot="1" x14ac:dyDescent="0.3">
      <c r="A51" s="89">
        <v>4</v>
      </c>
      <c r="B51" s="88"/>
      <c r="H51" s="93">
        <v>4</v>
      </c>
      <c r="I51" s="88"/>
      <c r="K51" s="94">
        <v>20</v>
      </c>
      <c r="L51" s="136"/>
    </row>
    <row r="52" spans="1:12" ht="19.5" thickBot="1" x14ac:dyDescent="0.3">
      <c r="A52" s="89">
        <v>8</v>
      </c>
      <c r="B52" s="88"/>
      <c r="H52" s="93">
        <v>8</v>
      </c>
      <c r="I52" s="88"/>
      <c r="K52" s="95"/>
      <c r="L52" s="137"/>
    </row>
    <row r="53" spans="1:12" ht="19.5" thickBot="1" x14ac:dyDescent="0.3">
      <c r="A53" s="89">
        <v>8</v>
      </c>
      <c r="B53" s="88"/>
      <c r="H53" s="93">
        <v>8</v>
      </c>
      <c r="I53" s="88"/>
      <c r="K53" s="138"/>
      <c r="L53" s="139"/>
    </row>
    <row r="54" spans="1:12" ht="19.5" thickBot="1" x14ac:dyDescent="0.3">
      <c r="A54" s="89">
        <v>4</v>
      </c>
      <c r="B54" s="88"/>
      <c r="H54" s="93">
        <v>4</v>
      </c>
      <c r="I54" s="88"/>
      <c r="K54" s="140"/>
      <c r="L54" s="141"/>
    </row>
    <row r="55" spans="1:12" ht="19.5" thickBot="1" x14ac:dyDescent="0.3">
      <c r="A55" s="89">
        <v>4</v>
      </c>
      <c r="B55" s="88"/>
      <c r="H55" s="93">
        <v>4</v>
      </c>
      <c r="I55" s="88"/>
      <c r="K55" s="97"/>
      <c r="L55" s="135">
        <f>SUM(K55:K58)</f>
        <v>24</v>
      </c>
    </row>
    <row r="56" spans="1:12" ht="19.5" thickBot="1" x14ac:dyDescent="0.3">
      <c r="A56" s="89">
        <v>4</v>
      </c>
      <c r="B56" s="88"/>
      <c r="H56" s="93">
        <v>2</v>
      </c>
      <c r="I56" s="88"/>
      <c r="K56" s="94">
        <v>0</v>
      </c>
      <c r="L56" s="136"/>
    </row>
    <row r="57" spans="1:12" ht="19.5" thickBot="1" x14ac:dyDescent="0.3">
      <c r="A57" s="89">
        <v>4</v>
      </c>
      <c r="B57" s="88"/>
      <c r="H57" s="93">
        <v>2</v>
      </c>
      <c r="I57" s="88"/>
      <c r="K57" s="94">
        <v>24</v>
      </c>
      <c r="L57" s="136"/>
    </row>
    <row r="58" spans="1:12" ht="19.5" thickBot="1" x14ac:dyDescent="0.3">
      <c r="A58" s="89">
        <v>8</v>
      </c>
      <c r="B58" s="88"/>
      <c r="H58" s="93">
        <v>8</v>
      </c>
      <c r="I58" s="88"/>
      <c r="K58" s="95"/>
      <c r="L58" s="137"/>
    </row>
    <row r="59" spans="1:12" ht="19.5" thickBot="1" x14ac:dyDescent="0.3">
      <c r="A59" s="89">
        <v>4</v>
      </c>
      <c r="B59" s="88"/>
      <c r="H59" s="93">
        <v>4</v>
      </c>
      <c r="I59" s="88"/>
      <c r="K59" s="138"/>
      <c r="L59" s="139"/>
    </row>
    <row r="60" spans="1:12" ht="19.5" thickBot="1" x14ac:dyDescent="0.3">
      <c r="A60" s="89">
        <v>8</v>
      </c>
      <c r="B60" s="88"/>
      <c r="H60" s="93">
        <v>8</v>
      </c>
      <c r="I60" s="88"/>
      <c r="K60" s="140"/>
      <c r="L60" s="141"/>
    </row>
    <row r="61" spans="1:12" ht="19.5" thickBot="1" x14ac:dyDescent="0.3">
      <c r="A61" s="89">
        <v>16</v>
      </c>
      <c r="B61" s="88"/>
      <c r="H61" s="93">
        <v>16</v>
      </c>
      <c r="I61" s="88"/>
      <c r="K61" s="97"/>
      <c r="L61" s="135">
        <f>SUM(K61:K64)</f>
        <v>17</v>
      </c>
    </row>
    <row r="62" spans="1:12" ht="19.5" thickBot="1" x14ac:dyDescent="0.3">
      <c r="A62" s="89">
        <v>4</v>
      </c>
      <c r="B62" s="88"/>
      <c r="H62" s="93">
        <v>4</v>
      </c>
      <c r="I62" s="88"/>
      <c r="K62" s="94">
        <v>8</v>
      </c>
      <c r="L62" s="136"/>
    </row>
    <row r="63" spans="1:12" ht="19.5" thickBot="1" x14ac:dyDescent="0.3">
      <c r="A63" s="89">
        <v>6</v>
      </c>
      <c r="B63" s="88"/>
      <c r="H63" s="93">
        <v>6</v>
      </c>
      <c r="I63" s="88"/>
      <c r="K63" s="94">
        <v>9</v>
      </c>
      <c r="L63" s="136"/>
    </row>
    <row r="64" spans="1:12" ht="19.5" thickBot="1" x14ac:dyDescent="0.3">
      <c r="A64" s="90">
        <v>20</v>
      </c>
      <c r="B64" s="88"/>
      <c r="H64" s="93">
        <v>4</v>
      </c>
      <c r="I64" s="88"/>
      <c r="K64" s="95"/>
      <c r="L64" s="137"/>
    </row>
    <row r="65" spans="1:12" ht="19.5" thickBot="1" x14ac:dyDescent="0.3">
      <c r="A65" s="90">
        <v>8</v>
      </c>
      <c r="B65" s="88"/>
      <c r="H65" s="90">
        <v>20</v>
      </c>
      <c r="I65" s="88"/>
      <c r="K65" s="138"/>
      <c r="L65" s="139"/>
    </row>
    <row r="66" spans="1:12" ht="19.5" thickBot="1" x14ac:dyDescent="0.3">
      <c r="A66" s="90">
        <v>4</v>
      </c>
      <c r="B66" s="88"/>
      <c r="H66" s="90">
        <v>8</v>
      </c>
      <c r="I66" s="88"/>
      <c r="K66" s="140"/>
      <c r="L66" s="141"/>
    </row>
    <row r="67" spans="1:12" ht="19.5" thickBot="1" x14ac:dyDescent="0.3">
      <c r="A67" s="90">
        <v>8</v>
      </c>
      <c r="B67" s="88"/>
      <c r="H67" s="90">
        <v>4</v>
      </c>
      <c r="I67" s="88"/>
      <c r="K67" s="97"/>
      <c r="L67" s="135">
        <f>SUM(K67:K70)</f>
        <v>30</v>
      </c>
    </row>
    <row r="68" spans="1:12" ht="19.5" thickBot="1" x14ac:dyDescent="0.3">
      <c r="A68" s="90">
        <v>8</v>
      </c>
      <c r="B68" s="88"/>
      <c r="H68" s="90">
        <v>8</v>
      </c>
      <c r="I68" s="88"/>
      <c r="K68" s="94"/>
      <c r="L68" s="136"/>
    </row>
    <row r="69" spans="1:12" ht="19.5" thickBot="1" x14ac:dyDescent="0.3">
      <c r="A69" s="90">
        <v>12</v>
      </c>
      <c r="B69" s="88"/>
      <c r="H69" s="90">
        <v>8</v>
      </c>
      <c r="I69" s="88"/>
      <c r="K69" s="94">
        <v>30</v>
      </c>
      <c r="L69" s="136"/>
    </row>
    <row r="70" spans="1:12" ht="19.5" thickBot="1" x14ac:dyDescent="0.3">
      <c r="A70" s="90">
        <v>8</v>
      </c>
      <c r="B70" s="88"/>
      <c r="H70" s="90">
        <v>12</v>
      </c>
      <c r="I70" s="88"/>
      <c r="K70" s="95">
        <v>0</v>
      </c>
      <c r="L70" s="137"/>
    </row>
    <row r="71" spans="1:12" ht="19.5" thickBot="1" x14ac:dyDescent="0.3">
      <c r="A71" s="92">
        <v>18</v>
      </c>
      <c r="B71" s="145"/>
      <c r="H71" s="90">
        <v>8</v>
      </c>
      <c r="I71" s="88"/>
      <c r="K71" s="138"/>
      <c r="L71" s="139"/>
    </row>
    <row r="72" spans="1:12" ht="19.5" thickBot="1" x14ac:dyDescent="0.3">
      <c r="A72" s="89">
        <v>2</v>
      </c>
      <c r="B72" s="145"/>
      <c r="H72" s="92">
        <v>18</v>
      </c>
      <c r="I72" s="145"/>
      <c r="K72" s="140"/>
      <c r="L72" s="141"/>
    </row>
    <row r="73" spans="1:12" ht="19.5" thickBot="1" x14ac:dyDescent="0.3">
      <c r="A73" s="90">
        <v>4</v>
      </c>
      <c r="B73" s="88"/>
      <c r="H73" s="93">
        <v>2</v>
      </c>
      <c r="I73" s="145"/>
      <c r="K73" s="97"/>
      <c r="L73" s="135">
        <f>SUM(K73:K76)</f>
        <v>33</v>
      </c>
    </row>
    <row r="74" spans="1:12" ht="19.5" thickBot="1" x14ac:dyDescent="0.3">
      <c r="A74" s="89">
        <v>4</v>
      </c>
      <c r="B74" s="88"/>
      <c r="H74" s="90">
        <v>4</v>
      </c>
      <c r="I74" s="88"/>
      <c r="K74" s="94"/>
      <c r="L74" s="136"/>
    </row>
    <row r="75" spans="1:12" ht="19.5" thickBot="1" x14ac:dyDescent="0.3">
      <c r="A75" s="89">
        <v>4</v>
      </c>
      <c r="B75" s="88"/>
      <c r="H75" s="93">
        <v>4</v>
      </c>
      <c r="I75" s="88"/>
      <c r="K75" s="94">
        <v>33</v>
      </c>
      <c r="L75" s="136"/>
    </row>
    <row r="76" spans="1:12" ht="19.5" thickBot="1" x14ac:dyDescent="0.3">
      <c r="A76" s="89">
        <v>12</v>
      </c>
      <c r="B76" s="88"/>
      <c r="H76" s="93">
        <v>4</v>
      </c>
      <c r="I76" s="88"/>
      <c r="K76" s="95"/>
      <c r="L76" s="137"/>
    </row>
    <row r="77" spans="1:12" ht="19.5" thickBot="1" x14ac:dyDescent="0.3">
      <c r="A77" s="90">
        <v>12</v>
      </c>
      <c r="B77" s="88"/>
      <c r="H77" s="93">
        <v>12</v>
      </c>
      <c r="I77" s="88"/>
      <c r="K77" s="138"/>
      <c r="L77" s="139"/>
    </row>
    <row r="78" spans="1:12" ht="19.5" thickBot="1" x14ac:dyDescent="0.3">
      <c r="A78" s="90">
        <v>6</v>
      </c>
      <c r="B78" s="88"/>
      <c r="H78" s="90">
        <v>12</v>
      </c>
      <c r="I78" s="88"/>
      <c r="K78" s="140"/>
      <c r="L78" s="141"/>
    </row>
    <row r="79" spans="1:12" ht="19.5" thickBot="1" x14ac:dyDescent="0.3">
      <c r="A79" s="90">
        <v>8</v>
      </c>
      <c r="B79" s="88"/>
      <c r="H79" s="90">
        <v>10</v>
      </c>
      <c r="I79" s="88"/>
      <c r="K79" s="97"/>
      <c r="L79" s="135">
        <f>SUM(K79:K82)</f>
        <v>32</v>
      </c>
    </row>
    <row r="80" spans="1:12" ht="19.5" thickBot="1" x14ac:dyDescent="0.3">
      <c r="A80" s="90">
        <v>12</v>
      </c>
      <c r="B80" s="88"/>
      <c r="H80" s="90">
        <v>8</v>
      </c>
      <c r="I80" s="88"/>
      <c r="K80" s="94"/>
      <c r="L80" s="136"/>
    </row>
    <row r="81" spans="1:12" ht="19.5" thickBot="1" x14ac:dyDescent="0.3">
      <c r="A81" s="90">
        <v>0</v>
      </c>
      <c r="B81" s="88"/>
      <c r="H81" s="90">
        <v>12</v>
      </c>
      <c r="I81" s="88"/>
      <c r="K81" s="94">
        <v>32</v>
      </c>
      <c r="L81" s="136"/>
    </row>
    <row r="82" spans="1:12" ht="19.5" thickBot="1" x14ac:dyDescent="0.3">
      <c r="A82" s="90">
        <v>21</v>
      </c>
      <c r="B82" s="88"/>
      <c r="H82" s="90">
        <v>4</v>
      </c>
      <c r="I82" s="88"/>
      <c r="K82" s="95"/>
      <c r="L82" s="137"/>
    </row>
    <row r="83" spans="1:12" ht="19.5" thickBot="1" x14ac:dyDescent="0.3">
      <c r="A83" s="90">
        <v>4</v>
      </c>
      <c r="B83" s="88"/>
      <c r="H83" s="90">
        <v>21</v>
      </c>
      <c r="I83" s="88"/>
      <c r="K83" s="138"/>
      <c r="L83" s="139"/>
    </row>
    <row r="84" spans="1:12" ht="19.5" thickBot="1" x14ac:dyDescent="0.3">
      <c r="A84" s="90">
        <v>8</v>
      </c>
      <c r="B84" s="88"/>
      <c r="H84" s="90">
        <v>4</v>
      </c>
      <c r="I84" s="88"/>
      <c r="K84" s="140"/>
      <c r="L84" s="141"/>
    </row>
    <row r="85" spans="1:12" ht="19.5" thickBot="1" x14ac:dyDescent="0.3">
      <c r="A85" s="89">
        <v>4</v>
      </c>
      <c r="B85" s="88"/>
      <c r="H85" s="90">
        <v>8</v>
      </c>
      <c r="I85" s="88"/>
      <c r="K85" s="97"/>
      <c r="L85" s="135">
        <f>SUM(K85:K88)</f>
        <v>18</v>
      </c>
    </row>
    <row r="86" spans="1:12" ht="19.5" thickBot="1" x14ac:dyDescent="0.3">
      <c r="A86" s="89">
        <v>9</v>
      </c>
      <c r="B86" s="88"/>
      <c r="H86" s="93">
        <v>4</v>
      </c>
      <c r="I86" s="88"/>
      <c r="K86" s="94"/>
      <c r="L86" s="136"/>
    </row>
    <row r="87" spans="1:12" ht="19.5" thickBot="1" x14ac:dyDescent="0.3">
      <c r="A87" s="90">
        <v>9</v>
      </c>
      <c r="B87" s="88"/>
      <c r="H87" s="93">
        <v>9</v>
      </c>
      <c r="I87" s="88"/>
      <c r="K87" s="94">
        <v>18</v>
      </c>
      <c r="L87" s="136"/>
    </row>
    <row r="88" spans="1:12" ht="19.5" thickBot="1" x14ac:dyDescent="0.3">
      <c r="A88" s="90">
        <v>8</v>
      </c>
      <c r="B88" s="88"/>
      <c r="H88" s="90">
        <v>3</v>
      </c>
      <c r="I88" s="88"/>
      <c r="K88" s="95"/>
      <c r="L88" s="137"/>
    </row>
    <row r="89" spans="1:12" ht="19.5" thickBot="1" x14ac:dyDescent="0.3">
      <c r="A89" s="89">
        <v>12</v>
      </c>
      <c r="B89" s="88"/>
      <c r="H89" s="90">
        <v>8</v>
      </c>
      <c r="I89" s="88"/>
      <c r="K89" s="138"/>
      <c r="L89" s="139"/>
    </row>
    <row r="90" spans="1:12" ht="19.5" thickBot="1" x14ac:dyDescent="0.3">
      <c r="A90" s="91">
        <v>8</v>
      </c>
      <c r="B90" s="88"/>
      <c r="H90" s="93">
        <v>12</v>
      </c>
      <c r="I90" s="88"/>
      <c r="K90" s="140"/>
      <c r="L90" s="141"/>
    </row>
    <row r="91" spans="1:12" ht="19.5" thickBot="1" x14ac:dyDescent="0.3">
      <c r="A91" s="91">
        <v>4</v>
      </c>
      <c r="B91" s="88"/>
      <c r="H91" s="93">
        <v>12</v>
      </c>
      <c r="I91" s="88"/>
      <c r="K91" s="97"/>
      <c r="L91" s="135">
        <v>10</v>
      </c>
    </row>
    <row r="92" spans="1:12" ht="19.5" thickBot="1" x14ac:dyDescent="0.3">
      <c r="A92" s="91">
        <v>4</v>
      </c>
      <c r="B92" s="88"/>
      <c r="H92" s="93">
        <v>4</v>
      </c>
      <c r="I92" s="88"/>
      <c r="K92" s="94">
        <v>6</v>
      </c>
      <c r="L92" s="136"/>
    </row>
    <row r="93" spans="1:12" ht="19.5" thickBot="1" x14ac:dyDescent="0.3">
      <c r="A93" s="91">
        <v>2</v>
      </c>
      <c r="B93" s="88"/>
      <c r="H93" s="93">
        <v>2</v>
      </c>
      <c r="I93" s="88"/>
      <c r="K93" s="94">
        <v>4</v>
      </c>
      <c r="L93" s="136"/>
    </row>
    <row r="94" spans="1:12" ht="19.5" thickBot="1" x14ac:dyDescent="0.3">
      <c r="A94" s="89">
        <v>32</v>
      </c>
      <c r="B94" s="88"/>
      <c r="H94" s="93">
        <v>28</v>
      </c>
      <c r="I94" s="88"/>
      <c r="K94" s="95"/>
      <c r="L94" s="137"/>
    </row>
    <row r="95" spans="1:12" ht="19.5" thickBot="1" x14ac:dyDescent="0.3">
      <c r="A95" s="89">
        <v>28</v>
      </c>
      <c r="B95" s="88"/>
      <c r="H95" s="93">
        <v>28</v>
      </c>
      <c r="I95" s="88"/>
      <c r="K95" s="138"/>
      <c r="L95" s="139"/>
    </row>
    <row r="96" spans="1:12" ht="19.5" thickBot="1" x14ac:dyDescent="0.3">
      <c r="A96" s="89">
        <v>12</v>
      </c>
      <c r="B96" s="88"/>
      <c r="H96" s="93">
        <v>12</v>
      </c>
      <c r="I96" s="88"/>
      <c r="K96" s="140"/>
      <c r="L96" s="141"/>
    </row>
    <row r="97" spans="1:12" ht="19.5" thickBot="1" x14ac:dyDescent="0.3">
      <c r="A97" s="89">
        <v>8</v>
      </c>
      <c r="B97" s="88"/>
      <c r="H97" s="93">
        <v>8</v>
      </c>
      <c r="I97" s="88"/>
      <c r="K97" s="97"/>
      <c r="L97" s="135">
        <f>SUM(K97:K100)</f>
        <v>24</v>
      </c>
    </row>
    <row r="98" spans="1:12" ht="15" customHeight="1" x14ac:dyDescent="0.25">
      <c r="A98">
        <f>SUM(A1:A97)</f>
        <v>876</v>
      </c>
      <c r="H98">
        <f>SUM(H1:H97)</f>
        <v>865</v>
      </c>
      <c r="K98" s="94">
        <v>8</v>
      </c>
      <c r="L98" s="136"/>
    </row>
    <row r="99" spans="1:12" ht="15.75" x14ac:dyDescent="0.25">
      <c r="K99" s="94">
        <v>16</v>
      </c>
      <c r="L99" s="136"/>
    </row>
    <row r="100" spans="1:12" ht="16.5" thickBot="1" x14ac:dyDescent="0.3">
      <c r="K100" s="95"/>
      <c r="L100" s="137"/>
    </row>
    <row r="101" spans="1:12" x14ac:dyDescent="0.25">
      <c r="K101" s="138"/>
      <c r="L101" s="139"/>
    </row>
    <row r="102" spans="1:12" ht="15.75" thickBot="1" x14ac:dyDescent="0.3">
      <c r="K102" s="140"/>
      <c r="L102" s="141"/>
    </row>
    <row r="103" spans="1:12" ht="15.75" x14ac:dyDescent="0.25">
      <c r="K103" s="97"/>
      <c r="L103" s="135">
        <f>SUM(K103:K106)</f>
        <v>34</v>
      </c>
    </row>
    <row r="104" spans="1:12" ht="15.75" x14ac:dyDescent="0.25">
      <c r="K104" s="94"/>
      <c r="L104" s="136"/>
    </row>
    <row r="105" spans="1:12" ht="15.75" x14ac:dyDescent="0.25">
      <c r="K105" s="94">
        <v>34</v>
      </c>
      <c r="L105" s="136"/>
    </row>
    <row r="106" spans="1:12" ht="16.5" thickBot="1" x14ac:dyDescent="0.3">
      <c r="K106" s="95"/>
      <c r="L106" s="137"/>
    </row>
    <row r="107" spans="1:12" x14ac:dyDescent="0.25">
      <c r="K107" s="138"/>
      <c r="L107" s="139"/>
    </row>
    <row r="108" spans="1:12" ht="15.75" thickBot="1" x14ac:dyDescent="0.3">
      <c r="K108" s="140"/>
      <c r="L108" s="141"/>
    </row>
    <row r="109" spans="1:12" ht="15.75" x14ac:dyDescent="0.25">
      <c r="K109" s="97"/>
      <c r="L109" s="135">
        <f>SUM(K109:K112)</f>
        <v>8</v>
      </c>
    </row>
    <row r="110" spans="1:12" ht="15.75" x14ac:dyDescent="0.25">
      <c r="K110" s="94">
        <v>8</v>
      </c>
      <c r="L110" s="136"/>
    </row>
    <row r="111" spans="1:12" ht="15.75" x14ac:dyDescent="0.25">
      <c r="K111" s="94"/>
      <c r="L111" s="136"/>
    </row>
    <row r="112" spans="1:12" ht="16.5" thickBot="1" x14ac:dyDescent="0.3">
      <c r="K112" s="95"/>
      <c r="L112" s="137"/>
    </row>
    <row r="113" spans="11:12" x14ac:dyDescent="0.25">
      <c r="K113" s="138"/>
      <c r="L113" s="139"/>
    </row>
    <row r="114" spans="11:12" ht="15.75" thickBot="1" x14ac:dyDescent="0.3">
      <c r="K114" s="140"/>
      <c r="L114" s="141"/>
    </row>
    <row r="115" spans="11:12" ht="15.75" x14ac:dyDescent="0.25">
      <c r="K115" s="97"/>
      <c r="L115" s="135">
        <f>SUM(K115:K118)</f>
        <v>12</v>
      </c>
    </row>
    <row r="116" spans="11:12" ht="15.75" x14ac:dyDescent="0.25">
      <c r="K116" s="94"/>
      <c r="L116" s="136"/>
    </row>
    <row r="117" spans="11:12" ht="15.75" x14ac:dyDescent="0.25">
      <c r="K117" s="94">
        <v>12</v>
      </c>
      <c r="L117" s="136"/>
    </row>
    <row r="118" spans="11:12" ht="16.5" thickBot="1" x14ac:dyDescent="0.3">
      <c r="K118" s="95"/>
      <c r="L118" s="137"/>
    </row>
    <row r="119" spans="11:12" x14ac:dyDescent="0.25">
      <c r="K119" s="138"/>
      <c r="L119" s="139"/>
    </row>
    <row r="120" spans="11:12" ht="15.75" thickBot="1" x14ac:dyDescent="0.3">
      <c r="K120" s="140"/>
      <c r="L120" s="141"/>
    </row>
    <row r="121" spans="11:12" ht="15.75" x14ac:dyDescent="0.25">
      <c r="K121" s="97"/>
      <c r="L121" s="135">
        <f>SUM(K121:K124)</f>
        <v>0</v>
      </c>
    </row>
    <row r="122" spans="11:12" ht="15.75" x14ac:dyDescent="0.25">
      <c r="K122" s="94"/>
      <c r="L122" s="136"/>
    </row>
    <row r="123" spans="11:12" ht="15.75" x14ac:dyDescent="0.25">
      <c r="K123" s="94"/>
      <c r="L123" s="136"/>
    </row>
    <row r="124" spans="11:12" ht="16.5" thickBot="1" x14ac:dyDescent="0.3">
      <c r="K124" s="95"/>
      <c r="L124" s="137"/>
    </row>
    <row r="125" spans="11:12" x14ac:dyDescent="0.25">
      <c r="K125" s="138"/>
      <c r="L125" s="139"/>
    </row>
    <row r="126" spans="11:12" ht="15.75" thickBot="1" x14ac:dyDescent="0.3">
      <c r="K126" s="140"/>
      <c r="L126" s="141"/>
    </row>
    <row r="127" spans="11:12" ht="15.75" x14ac:dyDescent="0.25">
      <c r="K127" s="97"/>
      <c r="L127" s="135">
        <f>SUM(K127:K130)</f>
        <v>18</v>
      </c>
    </row>
    <row r="128" spans="11:12" ht="15.75" x14ac:dyDescent="0.25">
      <c r="K128" s="94">
        <v>2</v>
      </c>
      <c r="L128" s="136"/>
    </row>
    <row r="129" spans="11:12" ht="15.75" x14ac:dyDescent="0.25">
      <c r="K129" s="94">
        <v>16</v>
      </c>
      <c r="L129" s="136"/>
    </row>
    <row r="130" spans="11:12" ht="16.5" thickBot="1" x14ac:dyDescent="0.3">
      <c r="K130" s="95"/>
      <c r="L130" s="137"/>
    </row>
    <row r="131" spans="11:12" x14ac:dyDescent="0.25">
      <c r="K131" s="138"/>
      <c r="L131" s="139"/>
    </row>
    <row r="132" spans="11:12" ht="15.75" thickBot="1" x14ac:dyDescent="0.3">
      <c r="K132" s="140"/>
      <c r="L132" s="141"/>
    </row>
    <row r="133" spans="11:12" ht="15.75" x14ac:dyDescent="0.25">
      <c r="K133" s="97"/>
      <c r="L133" s="135">
        <f>SUM(K133:K136)</f>
        <v>20</v>
      </c>
    </row>
    <row r="134" spans="11:12" ht="15.75" x14ac:dyDescent="0.25">
      <c r="K134" s="94"/>
      <c r="L134" s="136"/>
    </row>
    <row r="135" spans="11:12" ht="15.75" x14ac:dyDescent="0.25">
      <c r="K135" s="94">
        <v>20</v>
      </c>
      <c r="L135" s="136"/>
    </row>
    <row r="136" spans="11:12" ht="16.5" thickBot="1" x14ac:dyDescent="0.3">
      <c r="K136" s="95"/>
      <c r="L136" s="137"/>
    </row>
    <row r="137" spans="11:12" x14ac:dyDescent="0.25">
      <c r="K137" s="138"/>
      <c r="L137" s="139"/>
    </row>
    <row r="138" spans="11:12" ht="15.75" thickBot="1" x14ac:dyDescent="0.3">
      <c r="K138" s="140"/>
      <c r="L138" s="141"/>
    </row>
    <row r="139" spans="11:12" ht="15.75" x14ac:dyDescent="0.25">
      <c r="K139" s="97"/>
      <c r="L139" s="135">
        <f>SUM(K139:K142)</f>
        <v>12</v>
      </c>
    </row>
    <row r="140" spans="11:12" ht="15.75" x14ac:dyDescent="0.25">
      <c r="K140" s="94">
        <v>4</v>
      </c>
      <c r="L140" s="136"/>
    </row>
    <row r="141" spans="11:12" ht="15.75" x14ac:dyDescent="0.25">
      <c r="K141" s="94">
        <v>8</v>
      </c>
      <c r="L141" s="136"/>
    </row>
    <row r="142" spans="11:12" ht="16.5" thickBot="1" x14ac:dyDescent="0.3">
      <c r="K142" s="95"/>
      <c r="L142" s="137"/>
    </row>
    <row r="143" spans="11:12" x14ac:dyDescent="0.25">
      <c r="K143" s="138"/>
      <c r="L143" s="139"/>
    </row>
    <row r="144" spans="11:12" ht="15.75" thickBot="1" x14ac:dyDescent="0.3">
      <c r="K144" s="140"/>
      <c r="L144" s="141"/>
    </row>
    <row r="145" spans="11:12" ht="15.75" x14ac:dyDescent="0.25">
      <c r="K145" s="97"/>
      <c r="L145" s="135">
        <f>SUM(K145:K148)</f>
        <v>18</v>
      </c>
    </row>
    <row r="146" spans="11:12" ht="15.75" x14ac:dyDescent="0.25">
      <c r="K146" s="94">
        <v>4</v>
      </c>
      <c r="L146" s="136"/>
    </row>
    <row r="147" spans="11:12" ht="15.75" x14ac:dyDescent="0.25">
      <c r="K147" s="94">
        <v>14</v>
      </c>
      <c r="L147" s="136"/>
    </row>
    <row r="148" spans="11:12" ht="16.5" thickBot="1" x14ac:dyDescent="0.3">
      <c r="K148" s="95"/>
      <c r="L148" s="137"/>
    </row>
    <row r="149" spans="11:12" x14ac:dyDescent="0.25">
      <c r="K149" s="138"/>
      <c r="L149" s="139"/>
    </row>
    <row r="150" spans="11:12" ht="15.75" thickBot="1" x14ac:dyDescent="0.3">
      <c r="K150" s="140"/>
      <c r="L150" s="141"/>
    </row>
    <row r="151" spans="11:12" ht="15.75" x14ac:dyDescent="0.25">
      <c r="K151" s="97"/>
      <c r="L151" s="135">
        <f>SUM(K151:K154)</f>
        <v>18</v>
      </c>
    </row>
    <row r="152" spans="11:12" ht="15.75" x14ac:dyDescent="0.25">
      <c r="K152" s="94">
        <v>0</v>
      </c>
      <c r="L152" s="136"/>
    </row>
    <row r="153" spans="11:12" ht="15.75" x14ac:dyDescent="0.25">
      <c r="K153" s="94">
        <v>18</v>
      </c>
      <c r="L153" s="136"/>
    </row>
    <row r="154" spans="11:12" ht="16.5" thickBot="1" x14ac:dyDescent="0.3">
      <c r="K154" s="95"/>
      <c r="L154" s="137"/>
    </row>
    <row r="155" spans="11:12" x14ac:dyDescent="0.25">
      <c r="K155" s="138"/>
      <c r="L155" s="139"/>
    </row>
    <row r="156" spans="11:12" ht="15.75" thickBot="1" x14ac:dyDescent="0.3">
      <c r="K156" s="140"/>
      <c r="L156" s="141"/>
    </row>
    <row r="157" spans="11:12" ht="15.75" x14ac:dyDescent="0.25">
      <c r="K157" s="97"/>
      <c r="L157" s="135">
        <f>SUM(K157:K160)</f>
        <v>16</v>
      </c>
    </row>
    <row r="158" spans="11:12" ht="15.75" x14ac:dyDescent="0.25">
      <c r="K158" s="94"/>
      <c r="L158" s="136"/>
    </row>
    <row r="159" spans="11:12" ht="15.75" x14ac:dyDescent="0.25">
      <c r="K159" s="94">
        <v>16</v>
      </c>
      <c r="L159" s="136"/>
    </row>
    <row r="160" spans="11:12" ht="16.5" thickBot="1" x14ac:dyDescent="0.3">
      <c r="K160" s="95"/>
      <c r="L160" s="137"/>
    </row>
    <row r="161" spans="11:12" x14ac:dyDescent="0.25">
      <c r="K161" s="138"/>
      <c r="L161" s="139"/>
    </row>
    <row r="162" spans="11:12" ht="15.75" thickBot="1" x14ac:dyDescent="0.3">
      <c r="K162" s="140"/>
      <c r="L162" s="141"/>
    </row>
    <row r="163" spans="11:12" ht="15.75" x14ac:dyDescent="0.25">
      <c r="K163" s="97"/>
      <c r="L163" s="135">
        <f>SUM(K163:K166)</f>
        <v>32</v>
      </c>
    </row>
    <row r="164" spans="11:12" ht="15.75" x14ac:dyDescent="0.25">
      <c r="K164" s="94">
        <v>4</v>
      </c>
      <c r="L164" s="136"/>
    </row>
    <row r="165" spans="11:12" ht="15.75" x14ac:dyDescent="0.25">
      <c r="K165" s="94">
        <v>28</v>
      </c>
      <c r="L165" s="136"/>
    </row>
    <row r="166" spans="11:12" ht="16.5" thickBot="1" x14ac:dyDescent="0.3">
      <c r="K166" s="95"/>
      <c r="L166" s="137"/>
    </row>
    <row r="167" spans="11:12" x14ac:dyDescent="0.25">
      <c r="K167" s="138"/>
      <c r="L167" s="139"/>
    </row>
    <row r="168" spans="11:12" ht="15.75" thickBot="1" x14ac:dyDescent="0.3">
      <c r="K168" s="140"/>
      <c r="L168" s="141"/>
    </row>
    <row r="169" spans="11:12" ht="15.75" x14ac:dyDescent="0.25">
      <c r="K169" s="97"/>
      <c r="L169" s="135">
        <f>SUM(K169:K172)</f>
        <v>20</v>
      </c>
    </row>
    <row r="170" spans="11:12" ht="15.75" x14ac:dyDescent="0.25">
      <c r="K170" s="94">
        <v>8</v>
      </c>
      <c r="L170" s="136"/>
    </row>
    <row r="171" spans="11:12" ht="15.75" x14ac:dyDescent="0.25">
      <c r="K171" s="94">
        <v>12</v>
      </c>
      <c r="L171" s="136"/>
    </row>
    <row r="172" spans="11:12" ht="16.5" thickBot="1" x14ac:dyDescent="0.3">
      <c r="K172" s="95"/>
      <c r="L172" s="137"/>
    </row>
    <row r="173" spans="11:12" x14ac:dyDescent="0.25">
      <c r="K173" s="138"/>
      <c r="L173" s="139"/>
    </row>
    <row r="174" spans="11:12" ht="15.75" thickBot="1" x14ac:dyDescent="0.3">
      <c r="K174" s="140"/>
      <c r="L174" s="141"/>
    </row>
    <row r="175" spans="11:12" ht="15.75" x14ac:dyDescent="0.25">
      <c r="K175" s="97"/>
      <c r="L175" s="135">
        <f>SUM(K175:K178)</f>
        <v>0</v>
      </c>
    </row>
    <row r="176" spans="11:12" ht="15.75" x14ac:dyDescent="0.25">
      <c r="K176" s="94"/>
      <c r="L176" s="136"/>
    </row>
    <row r="177" spans="11:12" ht="15.75" x14ac:dyDescent="0.25">
      <c r="K177" s="94"/>
      <c r="L177" s="136"/>
    </row>
    <row r="178" spans="11:12" ht="16.5" thickBot="1" x14ac:dyDescent="0.3">
      <c r="K178" s="95"/>
      <c r="L178" s="137"/>
    </row>
    <row r="179" spans="11:12" x14ac:dyDescent="0.25">
      <c r="K179" s="138"/>
      <c r="L179" s="139"/>
    </row>
    <row r="180" spans="11:12" ht="15.75" thickBot="1" x14ac:dyDescent="0.3">
      <c r="K180" s="140"/>
      <c r="L180" s="141"/>
    </row>
    <row r="181" spans="11:12" ht="15.75" x14ac:dyDescent="0.25">
      <c r="K181" s="97"/>
      <c r="L181" s="135">
        <f>SUM(K181:K184)</f>
        <v>33</v>
      </c>
    </row>
    <row r="182" spans="11:12" ht="15.75" x14ac:dyDescent="0.25">
      <c r="K182" s="94">
        <v>3</v>
      </c>
      <c r="L182" s="136"/>
    </row>
    <row r="183" spans="11:12" ht="15.75" x14ac:dyDescent="0.25">
      <c r="K183" s="94">
        <v>30</v>
      </c>
      <c r="L183" s="136"/>
    </row>
    <row r="184" spans="11:12" ht="16.5" thickBot="1" x14ac:dyDescent="0.3">
      <c r="K184" s="95"/>
      <c r="L184" s="137"/>
    </row>
    <row r="185" spans="11:12" x14ac:dyDescent="0.25">
      <c r="K185" s="138"/>
      <c r="L185" s="139"/>
    </row>
    <row r="186" spans="11:12" ht="15.75" thickBot="1" x14ac:dyDescent="0.3">
      <c r="K186" s="140"/>
      <c r="L186" s="141"/>
    </row>
    <row r="187" spans="11:12" ht="15.75" x14ac:dyDescent="0.25">
      <c r="K187" s="97"/>
      <c r="L187" s="135">
        <f>SUM(K187:K190)</f>
        <v>12</v>
      </c>
    </row>
    <row r="188" spans="11:12" ht="15.75" x14ac:dyDescent="0.25">
      <c r="K188" s="94"/>
      <c r="L188" s="136"/>
    </row>
    <row r="189" spans="11:12" ht="15.75" x14ac:dyDescent="0.25">
      <c r="K189" s="94">
        <v>12</v>
      </c>
      <c r="L189" s="136"/>
    </row>
    <row r="190" spans="11:12" ht="16.5" thickBot="1" x14ac:dyDescent="0.3">
      <c r="K190" s="95"/>
      <c r="L190" s="137"/>
    </row>
    <row r="191" spans="11:12" x14ac:dyDescent="0.25">
      <c r="K191" s="138"/>
      <c r="L191" s="139"/>
    </row>
    <row r="192" spans="11:12" ht="15.75" thickBot="1" x14ac:dyDescent="0.3">
      <c r="K192" s="140"/>
      <c r="L192" s="141"/>
    </row>
    <row r="193" spans="11:12" ht="15.75" x14ac:dyDescent="0.25">
      <c r="K193" s="97"/>
      <c r="L193" s="135">
        <f>SUM(K193:K196)</f>
        <v>22</v>
      </c>
    </row>
    <row r="194" spans="11:12" ht="15.75" x14ac:dyDescent="0.25">
      <c r="K194" s="94">
        <v>6</v>
      </c>
      <c r="L194" s="136"/>
    </row>
    <row r="195" spans="11:12" ht="15.75" x14ac:dyDescent="0.25">
      <c r="K195" s="94">
        <v>16</v>
      </c>
      <c r="L195" s="136"/>
    </row>
    <row r="196" spans="11:12" ht="16.5" thickBot="1" x14ac:dyDescent="0.3">
      <c r="K196" s="95"/>
      <c r="L196" s="137"/>
    </row>
    <row r="197" spans="11:12" x14ac:dyDescent="0.25">
      <c r="K197" s="138"/>
      <c r="L197" s="139"/>
    </row>
    <row r="198" spans="11:12" ht="15.75" thickBot="1" x14ac:dyDescent="0.3">
      <c r="K198" s="140"/>
      <c r="L198" s="141"/>
    </row>
    <row r="199" spans="11:12" ht="15.75" x14ac:dyDescent="0.25">
      <c r="K199" s="97"/>
      <c r="L199" s="135">
        <f>SUM(K199:K202)</f>
        <v>24</v>
      </c>
    </row>
    <row r="200" spans="11:12" ht="15.75" x14ac:dyDescent="0.25">
      <c r="K200" s="94">
        <v>10</v>
      </c>
      <c r="L200" s="136"/>
    </row>
    <row r="201" spans="11:12" ht="15.75" x14ac:dyDescent="0.25">
      <c r="K201" s="94">
        <v>14</v>
      </c>
      <c r="L201" s="136"/>
    </row>
    <row r="202" spans="11:12" ht="16.5" thickBot="1" x14ac:dyDescent="0.3">
      <c r="K202" s="95"/>
      <c r="L202" s="137"/>
    </row>
    <row r="203" spans="11:12" x14ac:dyDescent="0.25">
      <c r="K203" s="138"/>
      <c r="L203" s="139"/>
    </row>
    <row r="204" spans="11:12" ht="15.75" thickBot="1" x14ac:dyDescent="0.3">
      <c r="K204" s="140"/>
      <c r="L204" s="141"/>
    </row>
    <row r="205" spans="11:12" ht="15.75" x14ac:dyDescent="0.25">
      <c r="K205" s="97"/>
      <c r="L205" s="135">
        <f>SUM(K205:K208)</f>
        <v>16</v>
      </c>
    </row>
    <row r="206" spans="11:12" ht="15.75" x14ac:dyDescent="0.25">
      <c r="K206" s="94">
        <v>0</v>
      </c>
      <c r="L206" s="136"/>
    </row>
    <row r="207" spans="11:12" ht="15.75" x14ac:dyDescent="0.25">
      <c r="K207" s="94">
        <v>16</v>
      </c>
      <c r="L207" s="136"/>
    </row>
    <row r="208" spans="11:12" ht="16.5" thickBot="1" x14ac:dyDescent="0.3">
      <c r="K208" s="95"/>
      <c r="L208" s="137"/>
    </row>
    <row r="209" spans="11:12" x14ac:dyDescent="0.25">
      <c r="K209" s="138"/>
      <c r="L209" s="139"/>
    </row>
    <row r="210" spans="11:12" ht="15.75" thickBot="1" x14ac:dyDescent="0.3">
      <c r="K210" s="140"/>
      <c r="L210" s="141"/>
    </row>
    <row r="211" spans="11:12" ht="15.75" x14ac:dyDescent="0.25">
      <c r="K211" s="97"/>
      <c r="L211" s="135">
        <f>SUM(K211:K214)</f>
        <v>0</v>
      </c>
    </row>
    <row r="212" spans="11:12" ht="15.75" x14ac:dyDescent="0.25">
      <c r="K212" s="94"/>
      <c r="L212" s="136"/>
    </row>
    <row r="213" spans="11:12" ht="15.75" x14ac:dyDescent="0.25">
      <c r="K213" s="94"/>
      <c r="L213" s="136"/>
    </row>
    <row r="214" spans="11:12" ht="16.5" thickBot="1" x14ac:dyDescent="0.3">
      <c r="K214" s="95"/>
      <c r="L214" s="137"/>
    </row>
    <row r="215" spans="11:12" x14ac:dyDescent="0.25">
      <c r="K215" s="138"/>
      <c r="L215" s="139"/>
    </row>
    <row r="216" spans="11:12" ht="15.75" thickBot="1" x14ac:dyDescent="0.3">
      <c r="K216" s="140"/>
      <c r="L216" s="141"/>
    </row>
    <row r="217" spans="11:12" ht="15.75" x14ac:dyDescent="0.25">
      <c r="K217" s="97"/>
      <c r="L217" s="135">
        <f>SUM(K217:K220)</f>
        <v>33</v>
      </c>
    </row>
    <row r="218" spans="11:12" ht="15.75" x14ac:dyDescent="0.25">
      <c r="K218" s="94">
        <v>0</v>
      </c>
      <c r="L218" s="136"/>
    </row>
    <row r="219" spans="11:12" ht="15.75" x14ac:dyDescent="0.25">
      <c r="K219" s="94">
        <v>33</v>
      </c>
      <c r="L219" s="136"/>
    </row>
    <row r="220" spans="11:12" ht="16.5" thickBot="1" x14ac:dyDescent="0.3">
      <c r="K220" s="95"/>
      <c r="L220" s="137"/>
    </row>
    <row r="221" spans="11:12" x14ac:dyDescent="0.25">
      <c r="K221" s="138"/>
      <c r="L221" s="139"/>
    </row>
    <row r="222" spans="11:12" ht="15.75" thickBot="1" x14ac:dyDescent="0.3">
      <c r="K222" s="140"/>
      <c r="L222" s="141"/>
    </row>
    <row r="223" spans="11:12" ht="15.75" x14ac:dyDescent="0.25">
      <c r="K223" s="97"/>
      <c r="L223" s="135">
        <f>SUM(K223:K226)</f>
        <v>0</v>
      </c>
    </row>
    <row r="224" spans="11:12" ht="15.75" x14ac:dyDescent="0.25">
      <c r="K224" s="94"/>
      <c r="L224" s="136"/>
    </row>
    <row r="225" spans="11:12" ht="15.75" x14ac:dyDescent="0.25">
      <c r="K225" s="94"/>
      <c r="L225" s="136"/>
    </row>
    <row r="226" spans="11:12" ht="16.5" thickBot="1" x14ac:dyDescent="0.3">
      <c r="K226" s="95"/>
      <c r="L226" s="137"/>
    </row>
    <row r="227" spans="11:12" x14ac:dyDescent="0.25">
      <c r="K227" s="138"/>
      <c r="L227" s="139"/>
    </row>
    <row r="228" spans="11:12" ht="15.75" thickBot="1" x14ac:dyDescent="0.3">
      <c r="K228" s="140"/>
      <c r="L228" s="141"/>
    </row>
    <row r="229" spans="11:12" ht="15.75" x14ac:dyDescent="0.25">
      <c r="K229" s="97"/>
      <c r="L229" s="135">
        <f>SUM(K229:K232)</f>
        <v>28</v>
      </c>
    </row>
    <row r="230" spans="11:12" ht="15.75" x14ac:dyDescent="0.25">
      <c r="K230" s="94">
        <v>0</v>
      </c>
      <c r="L230" s="136"/>
    </row>
    <row r="231" spans="11:12" ht="15.75" x14ac:dyDescent="0.25">
      <c r="K231" s="94">
        <v>28</v>
      </c>
      <c r="L231" s="136"/>
    </row>
    <row r="232" spans="11:12" ht="16.5" thickBot="1" x14ac:dyDescent="0.3">
      <c r="K232" s="95"/>
      <c r="L232" s="137"/>
    </row>
    <row r="233" spans="11:12" x14ac:dyDescent="0.25">
      <c r="K233" s="138"/>
      <c r="L233" s="139"/>
    </row>
    <row r="234" spans="11:12" ht="15.75" thickBot="1" x14ac:dyDescent="0.3">
      <c r="K234" s="140"/>
      <c r="L234" s="141"/>
    </row>
    <row r="235" spans="11:12" ht="15.75" x14ac:dyDescent="0.25">
      <c r="K235" s="97"/>
      <c r="L235" s="135">
        <f>SUM(K235:K238)</f>
        <v>32</v>
      </c>
    </row>
    <row r="236" spans="11:12" ht="15.75" x14ac:dyDescent="0.25">
      <c r="K236" s="94">
        <v>18</v>
      </c>
      <c r="L236" s="136"/>
    </row>
    <row r="237" spans="11:12" ht="15.75" x14ac:dyDescent="0.25">
      <c r="K237" s="94">
        <v>14</v>
      </c>
      <c r="L237" s="136"/>
    </row>
    <row r="238" spans="11:12" ht="16.5" thickBot="1" x14ac:dyDescent="0.3">
      <c r="K238" s="95"/>
      <c r="L238" s="137"/>
    </row>
    <row r="239" spans="11:12" x14ac:dyDescent="0.25">
      <c r="K239" s="138"/>
      <c r="L239" s="139"/>
    </row>
    <row r="240" spans="11:12" ht="15.75" thickBot="1" x14ac:dyDescent="0.3">
      <c r="K240" s="140"/>
      <c r="L240" s="141"/>
    </row>
    <row r="241" spans="11:12" ht="15.75" x14ac:dyDescent="0.25">
      <c r="K241" s="97"/>
      <c r="L241" s="135">
        <f>SUM(K241:K244)</f>
        <v>25</v>
      </c>
    </row>
    <row r="242" spans="11:12" ht="15.75" x14ac:dyDescent="0.25">
      <c r="K242" s="94"/>
      <c r="L242" s="136"/>
    </row>
    <row r="243" spans="11:12" ht="15.75" x14ac:dyDescent="0.25">
      <c r="K243" s="94">
        <v>25</v>
      </c>
      <c r="L243" s="136"/>
    </row>
    <row r="244" spans="11:12" ht="16.5" thickBot="1" x14ac:dyDescent="0.3">
      <c r="K244" s="95"/>
      <c r="L244" s="137"/>
    </row>
    <row r="245" spans="11:12" x14ac:dyDescent="0.25">
      <c r="K245" s="138"/>
      <c r="L245" s="139"/>
    </row>
    <row r="246" spans="11:12" ht="15.75" thickBot="1" x14ac:dyDescent="0.3">
      <c r="K246" s="140"/>
      <c r="L246" s="141"/>
    </row>
    <row r="247" spans="11:12" ht="15.75" x14ac:dyDescent="0.25">
      <c r="K247" s="97"/>
      <c r="L247" s="135">
        <f>SUM(K247:K250)</f>
        <v>0</v>
      </c>
    </row>
    <row r="248" spans="11:12" ht="15.75" x14ac:dyDescent="0.25">
      <c r="K248" s="94"/>
      <c r="L248" s="136"/>
    </row>
    <row r="249" spans="11:12" ht="15.75" x14ac:dyDescent="0.25">
      <c r="K249" s="94"/>
      <c r="L249" s="136"/>
    </row>
    <row r="250" spans="11:12" ht="16.5" thickBot="1" x14ac:dyDescent="0.3">
      <c r="K250" s="95"/>
      <c r="L250" s="137"/>
    </row>
    <row r="251" spans="11:12" x14ac:dyDescent="0.25">
      <c r="K251" s="138"/>
      <c r="L251" s="139"/>
    </row>
    <row r="252" spans="11:12" ht="15.75" thickBot="1" x14ac:dyDescent="0.3">
      <c r="K252" s="140"/>
      <c r="L252" s="141"/>
    </row>
    <row r="253" spans="11:12" ht="15.75" x14ac:dyDescent="0.25">
      <c r="K253" s="97"/>
      <c r="L253" s="135">
        <f>SUM(K253:K256)</f>
        <v>21</v>
      </c>
    </row>
    <row r="254" spans="11:12" ht="15.75" x14ac:dyDescent="0.25">
      <c r="K254" s="94"/>
      <c r="L254" s="136"/>
    </row>
    <row r="255" spans="11:12" ht="15.75" x14ac:dyDescent="0.25">
      <c r="K255" s="94">
        <v>21</v>
      </c>
      <c r="L255" s="136"/>
    </row>
    <row r="256" spans="11:12" ht="16.5" thickBot="1" x14ac:dyDescent="0.3">
      <c r="K256" s="95"/>
      <c r="L256" s="137"/>
    </row>
    <row r="257" spans="11:12" x14ac:dyDescent="0.25">
      <c r="K257" s="138"/>
      <c r="L257" s="139"/>
    </row>
    <row r="258" spans="11:12" ht="15.75" thickBot="1" x14ac:dyDescent="0.3">
      <c r="K258" s="140"/>
      <c r="L258" s="141"/>
    </row>
    <row r="259" spans="11:12" ht="15.75" x14ac:dyDescent="0.25">
      <c r="K259" s="97"/>
      <c r="L259" s="135">
        <f>SUM(K259:K262)</f>
        <v>4</v>
      </c>
    </row>
    <row r="260" spans="11:12" ht="15.75" x14ac:dyDescent="0.25">
      <c r="K260" s="94"/>
      <c r="L260" s="136"/>
    </row>
    <row r="261" spans="11:12" ht="15.75" x14ac:dyDescent="0.25">
      <c r="K261" s="94">
        <v>4</v>
      </c>
      <c r="L261" s="136"/>
    </row>
    <row r="262" spans="11:12" ht="16.5" thickBot="1" x14ac:dyDescent="0.3">
      <c r="K262" s="95"/>
      <c r="L262" s="137"/>
    </row>
    <row r="263" spans="11:12" x14ac:dyDescent="0.25">
      <c r="K263" s="138"/>
      <c r="L263" s="139"/>
    </row>
    <row r="264" spans="11:12" ht="15.75" thickBot="1" x14ac:dyDescent="0.3">
      <c r="K264" s="140"/>
      <c r="L264" s="141"/>
    </row>
    <row r="265" spans="11:12" ht="15.75" x14ac:dyDescent="0.25">
      <c r="K265" s="97"/>
      <c r="L265" s="135">
        <f>SUM(K265:K268)</f>
        <v>12</v>
      </c>
    </row>
    <row r="266" spans="11:12" ht="15.75" x14ac:dyDescent="0.25">
      <c r="K266" s="94"/>
      <c r="L266" s="136"/>
    </row>
    <row r="267" spans="11:12" ht="15.75" x14ac:dyDescent="0.25">
      <c r="K267" s="94">
        <v>12</v>
      </c>
      <c r="L267" s="136"/>
    </row>
    <row r="268" spans="11:12" ht="16.5" thickBot="1" x14ac:dyDescent="0.3">
      <c r="K268" s="95"/>
      <c r="L268" s="137"/>
    </row>
    <row r="269" spans="11:12" x14ac:dyDescent="0.25">
      <c r="K269" s="138"/>
      <c r="L269" s="139"/>
    </row>
    <row r="270" spans="11:12" ht="15.75" thickBot="1" x14ac:dyDescent="0.3">
      <c r="K270" s="140"/>
      <c r="L270" s="141"/>
    </row>
    <row r="271" spans="11:12" ht="15.75" x14ac:dyDescent="0.25">
      <c r="K271" s="97"/>
      <c r="L271" s="135">
        <f>SUM(K271:K274)</f>
        <v>12</v>
      </c>
    </row>
    <row r="272" spans="11:12" ht="15.75" x14ac:dyDescent="0.25">
      <c r="K272" s="94"/>
      <c r="L272" s="136"/>
    </row>
    <row r="273" spans="11:12" ht="15.75" x14ac:dyDescent="0.25">
      <c r="K273" s="94">
        <v>12</v>
      </c>
      <c r="L273" s="136"/>
    </row>
    <row r="274" spans="11:12" ht="16.5" thickBot="1" x14ac:dyDescent="0.3">
      <c r="K274" s="95"/>
      <c r="L274" s="137"/>
    </row>
    <row r="275" spans="11:12" x14ac:dyDescent="0.25">
      <c r="K275" s="138"/>
      <c r="L275" s="139"/>
    </row>
    <row r="276" spans="11:12" ht="15.75" thickBot="1" x14ac:dyDescent="0.3">
      <c r="K276" s="140"/>
      <c r="L276" s="141"/>
    </row>
    <row r="277" spans="11:12" ht="15.75" x14ac:dyDescent="0.25">
      <c r="K277" s="97"/>
      <c r="L277" s="135">
        <f>SUM(K277:K280)</f>
        <v>8</v>
      </c>
    </row>
    <row r="278" spans="11:12" ht="15.75" x14ac:dyDescent="0.25">
      <c r="K278" s="94"/>
      <c r="L278" s="136"/>
    </row>
    <row r="279" spans="11:12" ht="15.75" x14ac:dyDescent="0.25">
      <c r="K279" s="94">
        <v>8</v>
      </c>
      <c r="L279" s="136"/>
    </row>
    <row r="280" spans="11:12" ht="16.5" thickBot="1" x14ac:dyDescent="0.3">
      <c r="K280" s="95"/>
      <c r="L280" s="137"/>
    </row>
    <row r="281" spans="11:12" x14ac:dyDescent="0.25">
      <c r="K281" s="138"/>
      <c r="L281" s="139"/>
    </row>
    <row r="282" spans="11:12" ht="15.75" thickBot="1" x14ac:dyDescent="0.3">
      <c r="K282" s="140"/>
      <c r="L282" s="141"/>
    </row>
    <row r="283" spans="11:12" ht="15.75" x14ac:dyDescent="0.25">
      <c r="K283" s="97"/>
      <c r="L283" s="135">
        <f>SUM(K283:K286)</f>
        <v>0</v>
      </c>
    </row>
    <row r="284" spans="11:12" ht="15.75" x14ac:dyDescent="0.25">
      <c r="K284" s="94"/>
      <c r="L284" s="136"/>
    </row>
    <row r="285" spans="11:12" ht="15.75" x14ac:dyDescent="0.25">
      <c r="K285" s="94">
        <v>0</v>
      </c>
      <c r="L285" s="136"/>
    </row>
    <row r="286" spans="11:12" ht="16.5" thickBot="1" x14ac:dyDescent="0.3">
      <c r="K286" s="95"/>
      <c r="L286" s="137"/>
    </row>
    <row r="287" spans="11:12" x14ac:dyDescent="0.25">
      <c r="K287" s="138"/>
      <c r="L287" s="139"/>
    </row>
    <row r="288" spans="11:12" ht="15.75" thickBot="1" x14ac:dyDescent="0.3">
      <c r="K288" s="140"/>
      <c r="L288" s="141"/>
    </row>
    <row r="289" spans="11:12" ht="15.75" x14ac:dyDescent="0.25">
      <c r="K289" s="97"/>
      <c r="L289" s="135">
        <f>SUM(K289:K292)</f>
        <v>8</v>
      </c>
    </row>
    <row r="290" spans="11:12" ht="15.75" x14ac:dyDescent="0.25">
      <c r="K290" s="94"/>
      <c r="L290" s="136"/>
    </row>
    <row r="291" spans="11:12" ht="15.75" x14ac:dyDescent="0.25">
      <c r="K291" s="94">
        <v>8</v>
      </c>
      <c r="L291" s="136"/>
    </row>
    <row r="292" spans="11:12" ht="16.5" thickBot="1" x14ac:dyDescent="0.3">
      <c r="K292" s="95"/>
      <c r="L292" s="137"/>
    </row>
    <row r="293" spans="11:12" x14ac:dyDescent="0.25">
      <c r="K293" s="138"/>
      <c r="L293" s="139"/>
    </row>
    <row r="294" spans="11:12" ht="15.75" thickBot="1" x14ac:dyDescent="0.3">
      <c r="K294" s="140"/>
      <c r="L294" s="141"/>
    </row>
    <row r="295" spans="11:12" ht="15.75" x14ac:dyDescent="0.25">
      <c r="K295" s="97"/>
      <c r="L295" s="135">
        <f>SUM(K295:K298)</f>
        <v>3</v>
      </c>
    </row>
    <row r="296" spans="11:12" ht="15.75" x14ac:dyDescent="0.25">
      <c r="K296" s="94"/>
      <c r="L296" s="136"/>
    </row>
    <row r="297" spans="11:12" ht="15.75" x14ac:dyDescent="0.25">
      <c r="K297" s="94">
        <v>3</v>
      </c>
      <c r="L297" s="136"/>
    </row>
    <row r="298" spans="11:12" ht="16.5" thickBot="1" x14ac:dyDescent="0.3">
      <c r="K298" s="95"/>
      <c r="L298" s="137"/>
    </row>
    <row r="299" spans="11:12" x14ac:dyDescent="0.25">
      <c r="K299" s="138"/>
      <c r="L299" s="139"/>
    </row>
    <row r="300" spans="11:12" ht="15.75" thickBot="1" x14ac:dyDescent="0.3">
      <c r="K300" s="140"/>
      <c r="L300" s="141"/>
    </row>
    <row r="301" spans="11:12" ht="15.75" x14ac:dyDescent="0.25">
      <c r="K301" s="97"/>
      <c r="L301" s="135">
        <f>SUM(K301:K304)</f>
        <v>4</v>
      </c>
    </row>
    <row r="302" spans="11:12" ht="15.75" x14ac:dyDescent="0.25">
      <c r="K302" s="94"/>
      <c r="L302" s="136"/>
    </row>
    <row r="303" spans="11:12" ht="15.75" x14ac:dyDescent="0.25">
      <c r="K303" s="94">
        <v>4</v>
      </c>
      <c r="L303" s="136"/>
    </row>
    <row r="304" spans="11:12" ht="16.5" thickBot="1" x14ac:dyDescent="0.3">
      <c r="K304" s="95" t="s">
        <v>204</v>
      </c>
      <c r="L304" s="137"/>
    </row>
    <row r="305" spans="11:12" x14ac:dyDescent="0.25">
      <c r="K305" s="138"/>
      <c r="L305" s="139"/>
    </row>
    <row r="306" spans="11:12" ht="15.75" thickBot="1" x14ac:dyDescent="0.3">
      <c r="K306" s="140"/>
      <c r="L306" s="141"/>
    </row>
    <row r="307" spans="11:12" ht="15.75" x14ac:dyDescent="0.25">
      <c r="K307" s="97"/>
      <c r="L307" s="135">
        <f>SUM(K307:K310)</f>
        <v>8</v>
      </c>
    </row>
    <row r="308" spans="11:12" ht="15.75" x14ac:dyDescent="0.25">
      <c r="K308" s="94"/>
      <c r="L308" s="136"/>
    </row>
    <row r="309" spans="11:12" ht="15.75" x14ac:dyDescent="0.25">
      <c r="K309" s="94">
        <v>8</v>
      </c>
      <c r="L309" s="136"/>
    </row>
    <row r="310" spans="11:12" ht="16.5" thickBot="1" x14ac:dyDescent="0.3">
      <c r="K310" s="95"/>
      <c r="L310" s="137"/>
    </row>
    <row r="311" spans="11:12" x14ac:dyDescent="0.25">
      <c r="K311" s="138"/>
      <c r="L311" s="139"/>
    </row>
    <row r="312" spans="11:12" ht="15.75" thickBot="1" x14ac:dyDescent="0.3">
      <c r="K312" s="140"/>
      <c r="L312" s="141"/>
    </row>
    <row r="313" spans="11:12" ht="15.75" x14ac:dyDescent="0.25">
      <c r="K313" s="97"/>
      <c r="L313" s="135">
        <f>SUM(K313:K316)</f>
        <v>8</v>
      </c>
    </row>
    <row r="314" spans="11:12" ht="15.75" x14ac:dyDescent="0.25">
      <c r="K314" s="94"/>
      <c r="L314" s="136"/>
    </row>
    <row r="315" spans="11:12" ht="15.75" x14ac:dyDescent="0.25">
      <c r="K315" s="94">
        <v>8</v>
      </c>
      <c r="L315" s="136"/>
    </row>
    <row r="316" spans="11:12" ht="16.5" thickBot="1" x14ac:dyDescent="0.3">
      <c r="K316" s="95"/>
      <c r="L316" s="137"/>
    </row>
    <row r="317" spans="11:12" x14ac:dyDescent="0.25">
      <c r="K317" s="138"/>
      <c r="L317" s="139"/>
    </row>
    <row r="318" spans="11:12" ht="15.75" thickBot="1" x14ac:dyDescent="0.3">
      <c r="K318" s="140"/>
      <c r="L318" s="141"/>
    </row>
    <row r="319" spans="11:12" ht="15.75" x14ac:dyDescent="0.25">
      <c r="K319" s="97"/>
      <c r="L319" s="135">
        <f>SUM(K319:K322)</f>
        <v>8</v>
      </c>
    </row>
    <row r="320" spans="11:12" ht="15.75" x14ac:dyDescent="0.25">
      <c r="K320" s="94">
        <v>8</v>
      </c>
      <c r="L320" s="136"/>
    </row>
    <row r="321" spans="11:12" ht="15.75" x14ac:dyDescent="0.25">
      <c r="K321" s="94"/>
      <c r="L321" s="136"/>
    </row>
    <row r="322" spans="11:12" ht="16.5" thickBot="1" x14ac:dyDescent="0.3">
      <c r="K322" s="95"/>
      <c r="L322" s="137"/>
    </row>
    <row r="323" spans="11:12" x14ac:dyDescent="0.25">
      <c r="K323" s="138"/>
      <c r="L323" s="139"/>
    </row>
    <row r="324" spans="11:12" ht="15.75" thickBot="1" x14ac:dyDescent="0.3">
      <c r="K324" s="140"/>
      <c r="L324" s="141"/>
    </row>
    <row r="325" spans="11:12" ht="15.75" x14ac:dyDescent="0.25">
      <c r="K325" s="97"/>
      <c r="L325" s="135">
        <f>SUM(K325:K328)</f>
        <v>0</v>
      </c>
    </row>
    <row r="326" spans="11:12" ht="15.75" x14ac:dyDescent="0.25">
      <c r="K326" s="94"/>
      <c r="L326" s="136"/>
    </row>
    <row r="327" spans="11:12" ht="15.75" x14ac:dyDescent="0.25">
      <c r="K327" s="94"/>
      <c r="L327" s="136"/>
    </row>
    <row r="328" spans="11:12" ht="15.75" x14ac:dyDescent="0.25">
      <c r="K328" s="96"/>
      <c r="L328" s="136"/>
    </row>
    <row r="329" spans="11:12" x14ac:dyDescent="0.25">
      <c r="K329" s="142"/>
      <c r="L329" s="142"/>
    </row>
    <row r="330" spans="11:12" x14ac:dyDescent="0.25">
      <c r="K330" s="142"/>
      <c r="L330" s="142"/>
    </row>
    <row r="331" spans="11:12" x14ac:dyDescent="0.25">
      <c r="K331" s="1">
        <f ca="1">SUM(J1:K331)</f>
        <v>0</v>
      </c>
      <c r="L331" s="1"/>
    </row>
    <row r="332" spans="11:12" x14ac:dyDescent="0.25">
      <c r="K332" s="1"/>
      <c r="L332" s="1"/>
    </row>
  </sheetData>
  <protectedRanges>
    <protectedRange sqref="K1:L330" name="Диапазон1"/>
  </protectedRanges>
  <mergeCells count="114">
    <mergeCell ref="A16:A17"/>
    <mergeCell ref="B71:B72"/>
    <mergeCell ref="H16:H17"/>
    <mergeCell ref="I72:I73"/>
    <mergeCell ref="K29:L30"/>
    <mergeCell ref="L31:L34"/>
    <mergeCell ref="K35:L36"/>
    <mergeCell ref="L37:L40"/>
    <mergeCell ref="K53:L54"/>
    <mergeCell ref="L55:L58"/>
    <mergeCell ref="K59:L60"/>
    <mergeCell ref="L61:L64"/>
    <mergeCell ref="K41:L42"/>
    <mergeCell ref="L43:L46"/>
    <mergeCell ref="K47:L48"/>
    <mergeCell ref="L49:L52"/>
    <mergeCell ref="L1:L4"/>
    <mergeCell ref="K5:L6"/>
    <mergeCell ref="L7:L10"/>
    <mergeCell ref="K11:L12"/>
    <mergeCell ref="L13:L16"/>
    <mergeCell ref="K17:L18"/>
    <mergeCell ref="L19:L22"/>
    <mergeCell ref="K23:L24"/>
    <mergeCell ref="L25:L28"/>
    <mergeCell ref="L79:L82"/>
    <mergeCell ref="K83:L84"/>
    <mergeCell ref="L85:L88"/>
    <mergeCell ref="K89:L90"/>
    <mergeCell ref="L91:L94"/>
    <mergeCell ref="K65:L66"/>
    <mergeCell ref="L67:L70"/>
    <mergeCell ref="K71:L72"/>
    <mergeCell ref="L73:L76"/>
    <mergeCell ref="K77:L78"/>
    <mergeCell ref="L109:L112"/>
    <mergeCell ref="K113:L114"/>
    <mergeCell ref="L115:L118"/>
    <mergeCell ref="K119:L120"/>
    <mergeCell ref="L121:L124"/>
    <mergeCell ref="K95:L96"/>
    <mergeCell ref="L97:L100"/>
    <mergeCell ref="K101:L102"/>
    <mergeCell ref="L103:L106"/>
    <mergeCell ref="K107:L108"/>
    <mergeCell ref="L139:L142"/>
    <mergeCell ref="K143:L144"/>
    <mergeCell ref="L145:L148"/>
    <mergeCell ref="K149:L150"/>
    <mergeCell ref="L151:L154"/>
    <mergeCell ref="K125:L126"/>
    <mergeCell ref="L127:L130"/>
    <mergeCell ref="K131:L132"/>
    <mergeCell ref="L133:L136"/>
    <mergeCell ref="K137:L138"/>
    <mergeCell ref="L169:L172"/>
    <mergeCell ref="K173:L174"/>
    <mergeCell ref="L175:L178"/>
    <mergeCell ref="K179:L180"/>
    <mergeCell ref="L181:L184"/>
    <mergeCell ref="K155:L156"/>
    <mergeCell ref="L157:L160"/>
    <mergeCell ref="K161:L162"/>
    <mergeCell ref="L163:L166"/>
    <mergeCell ref="K167:L168"/>
    <mergeCell ref="L199:L202"/>
    <mergeCell ref="K203:L204"/>
    <mergeCell ref="L205:L208"/>
    <mergeCell ref="K209:L210"/>
    <mergeCell ref="L211:L214"/>
    <mergeCell ref="K185:L186"/>
    <mergeCell ref="L187:L190"/>
    <mergeCell ref="K191:L192"/>
    <mergeCell ref="L193:L196"/>
    <mergeCell ref="K197:L198"/>
    <mergeCell ref="L229:L232"/>
    <mergeCell ref="K233:L234"/>
    <mergeCell ref="L235:L238"/>
    <mergeCell ref="K239:L240"/>
    <mergeCell ref="L241:L244"/>
    <mergeCell ref="K215:L216"/>
    <mergeCell ref="L217:L220"/>
    <mergeCell ref="K221:L222"/>
    <mergeCell ref="L223:L226"/>
    <mergeCell ref="K227:L228"/>
    <mergeCell ref="L259:L262"/>
    <mergeCell ref="K263:L264"/>
    <mergeCell ref="L265:L268"/>
    <mergeCell ref="K269:L270"/>
    <mergeCell ref="L271:L274"/>
    <mergeCell ref="K245:L246"/>
    <mergeCell ref="L247:L250"/>
    <mergeCell ref="K251:L252"/>
    <mergeCell ref="L253:L256"/>
    <mergeCell ref="K257:L258"/>
    <mergeCell ref="L289:L292"/>
    <mergeCell ref="K293:L294"/>
    <mergeCell ref="L295:L298"/>
    <mergeCell ref="K299:L300"/>
    <mergeCell ref="L301:L304"/>
    <mergeCell ref="K275:L276"/>
    <mergeCell ref="L277:L280"/>
    <mergeCell ref="K281:L282"/>
    <mergeCell ref="L283:L286"/>
    <mergeCell ref="K287:L288"/>
    <mergeCell ref="L319:L322"/>
    <mergeCell ref="K323:L324"/>
    <mergeCell ref="L325:L328"/>
    <mergeCell ref="K329:L330"/>
    <mergeCell ref="K305:L306"/>
    <mergeCell ref="L307:L310"/>
    <mergeCell ref="K311:L312"/>
    <mergeCell ref="L313:L316"/>
    <mergeCell ref="K317:L3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01.09.2025</vt:lpstr>
      <vt:lpstr>Лист1</vt:lpstr>
      <vt:lpstr>'01.09.2025'!Область_печати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2025-10-08T04:02:51Z</dcterms:modified>
</cp:coreProperties>
</file>